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!!!STAVEBNÍ AKCE 2022\Oprava střechy budovy QZI1\PROJEKT\Rozpočet\"/>
    </mc:Choice>
  </mc:AlternateContent>
  <bookViews>
    <workbookView xWindow="0" yWindow="0" windowWidth="0" windowHeight="0"/>
  </bookViews>
  <sheets>
    <sheet name="Rekapitulace stavby" sheetId="1" r:id="rId1"/>
    <sheet name="2024-06-24 - Budova R - d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'2024-06-24 - Budova R - d...'!$C$79:$K$111</definedName>
    <definedName name="_xlnm.Print_Area" localSheetId="1">'2024-06-24 - Budova R - d...'!$C$4:$J$37,'2024-06-24 - Budova R - d...'!$C$43:$J$63,'2024-06-24 - Budova R - d...'!$C$69:$J$111</definedName>
    <definedName name="_xlnm.Print_Titles" localSheetId="1">'2024-06-24 - Budova R - d...'!$79:$79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10"/>
  <c r="BH110"/>
  <c r="BG110"/>
  <c r="BF110"/>
  <c r="T110"/>
  <c r="T109"/>
  <c r="R110"/>
  <c r="R109"/>
  <c r="P110"/>
  <c r="P109"/>
  <c r="BI107"/>
  <c r="BH107"/>
  <c r="BG107"/>
  <c r="BF107"/>
  <c r="T107"/>
  <c r="T106"/>
  <c r="R107"/>
  <c r="R106"/>
  <c r="R105"/>
  <c r="P107"/>
  <c r="P106"/>
  <c r="BI101"/>
  <c r="BH101"/>
  <c r="BG101"/>
  <c r="BF101"/>
  <c r="T101"/>
  <c r="R101"/>
  <c r="P101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F74"/>
  <c r="E72"/>
  <c r="F48"/>
  <c r="E46"/>
  <c r="J22"/>
  <c r="E22"/>
  <c r="J77"/>
  <c r="J21"/>
  <c r="J19"/>
  <c r="E19"/>
  <c r="J76"/>
  <c r="J18"/>
  <c r="J16"/>
  <c r="E16"/>
  <c r="F77"/>
  <c r="J15"/>
  <c r="J13"/>
  <c r="E13"/>
  <c r="F76"/>
  <c r="J12"/>
  <c r="J10"/>
  <c r="J74"/>
  <c i="1" r="L50"/>
  <c r="AM50"/>
  <c r="AM49"/>
  <c r="L49"/>
  <c r="AM47"/>
  <c r="L47"/>
  <c r="L45"/>
  <c r="L44"/>
  <c i="2" r="BK83"/>
  <c r="J92"/>
  <c r="J96"/>
  <c r="BK100"/>
  <c r="J100"/>
  <c r="J87"/>
  <c r="BK110"/>
  <c r="BK87"/>
  <c r="J83"/>
  <c r="J32"/>
  <c r="F32"/>
  <c r="J110"/>
  <c r="J101"/>
  <c r="BK92"/>
  <c r="BK85"/>
  <c r="J85"/>
  <c r="F35"/>
  <c r="BK101"/>
  <c r="J107"/>
  <c r="F33"/>
  <c r="BK96"/>
  <c i="1" r="AS54"/>
  <c i="2" r="BK107"/>
  <c r="F34"/>
  <c l="1" r="P105"/>
  <c r="T105"/>
  <c r="BK95"/>
  <c r="BK94"/>
  <c r="J94"/>
  <c r="J58"/>
  <c r="P95"/>
  <c r="P94"/>
  <c r="BK82"/>
  <c r="J82"/>
  <c r="J57"/>
  <c r="T82"/>
  <c r="T81"/>
  <c r="R82"/>
  <c r="R81"/>
  <c r="T95"/>
  <c r="T94"/>
  <c r="P82"/>
  <c r="P81"/>
  <c r="R95"/>
  <c r="R94"/>
  <c r="BK106"/>
  <c r="BK105"/>
  <c r="J105"/>
  <c r="J60"/>
  <c r="BK109"/>
  <c r="J109"/>
  <c r="J62"/>
  <c i="1" r="AW55"/>
  <c r="BA55"/>
  <c i="2" r="J48"/>
  <c r="F50"/>
  <c r="J50"/>
  <c r="F51"/>
  <c r="J51"/>
  <c r="BE83"/>
  <c r="BE85"/>
  <c r="BE87"/>
  <c r="BE92"/>
  <c r="BE96"/>
  <c r="BE100"/>
  <c r="BE101"/>
  <c r="BE107"/>
  <c r="BE110"/>
  <c i="1" r="BC55"/>
  <c r="BB55"/>
  <c r="BD55"/>
  <c r="BA54"/>
  <c r="W30"/>
  <c r="BD54"/>
  <c r="W33"/>
  <c r="BC54"/>
  <c r="W32"/>
  <c r="BB54"/>
  <c r="W31"/>
  <c i="2" l="1" r="P80"/>
  <c i="1" r="AU55"/>
  <c i="2" r="T80"/>
  <c r="R80"/>
  <c r="J95"/>
  <c r="J59"/>
  <c r="BK81"/>
  <c r="J81"/>
  <c r="J56"/>
  <c r="J106"/>
  <c r="J61"/>
  <c i="1" r="AU54"/>
  <c r="AW54"/>
  <c r="AK30"/>
  <c i="2" r="J31"/>
  <c i="1" r="AV55"/>
  <c r="AT55"/>
  <c r="AX54"/>
  <c r="AY54"/>
  <c i="2" r="F31"/>
  <c i="1" r="AZ55"/>
  <c r="AZ54"/>
  <c r="W29"/>
  <c i="2" l="1" r="BK80"/>
  <c r="J80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<sst xmlns="http://schemas.openxmlformats.org/spreadsheetml/2006/main">
  <si>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</si>
  <si>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</si>
  <si>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</si>
  <si>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</si>
  <si>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</si>
  <si>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{d32732d1-1c66-4549-98fd-84e52c8ac12f}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</si>
  <si>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</si>
  <si>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</si>
  <si>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</si>
  <si>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</si>
  <si>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</si>
  <si>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</si>
  <si>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</si>
  <si>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</si>
  <si>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2024-06-24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</si>
  <si>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</si>
  <si>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</si>
  <si>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Budova R - dveře LSPP</t>
  </si>
  <si>
    <t>KSO:</t>
  </si>
  <si>
    <t/>
  </si>
  <si>
    <t>CC-CZ:</t>
  </si>
  <si>
    <t>Místo:</t>
  </si>
  <si>
    <t>FN Olomouc</t>
  </si>
  <si>
    <t>Datum:</t>
  </si>
  <si>
    <t>24. 6. 2024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</si>
  <si>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</si>
  <si>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</si>
  <si>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</si>
  <si>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</si>
  <si>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</si>
  <si>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</si>
  <si>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</si>
  <si>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</si>
  <si>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</si>
  <si>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</si>
  <si>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</si>
  <si>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</si>
  <si>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</si>
  <si>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</si>
  <si>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</si>
  <si>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</si>
  <si>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</si>
  <si>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</si>
  <si>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</si>
  <si>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</si>
  <si>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</si>
  <si>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</si>
  <si>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</si>
  <si>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</si>
  <si>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</si>
  <si>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</si>
  <si>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</si>
  <si>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</si>
  <si>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</si>
  <si>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</si>
  <si>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</si>
  <si>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</si>
  <si>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</si>
  <si>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</si>
  <si>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</si>
  <si>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</si>
  <si>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</si>
  <si>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</si>
  <si>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</si>
  <si>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</si>
  <si>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</si>
  <si>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</si>
  <si>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</si>
  <si>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</si>
  <si>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</si>
  <si>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</si>
  <si>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</si>
  <si>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</si>
  <si>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</si>
  <si>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</si>
  <si>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</si>
  <si>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</si>
  <si>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</si>
  <si>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</si>
  <si>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</si>
  <si>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</si>
  <si>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</si>
  <si>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</si>
  <si>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</si>
  <si>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</si>
  <si>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</si>
  <si>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</si>
  <si>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</si>
  <si>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</si>
  <si>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</si>
  <si>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</si>
  <si>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</si>
  <si>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</si>
  <si>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</si>
  <si>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</si>
  <si>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</si>
  <si>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</si>
  <si>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</si>
  <si>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</si>
  <si>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</si>
  <si>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</si>
  <si>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</si>
  <si>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</si>
  <si>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</si>
  <si>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</si>
  <si>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</si>
  <si>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</si>
  <si>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</si>
  <si>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3</t>
  </si>
  <si>
    <t>K</t>
  </si>
  <si>
    <t>997013213</t>
  </si>
  <si>
    <t>Vnitrostaveništní doprava suti a vybouraných hmot vodorovně do 50 m s naložením ručně pro budovy a haly výšky přes 9 do 12 m</t>
  </si>
  <si>
    <t>t</t>
  </si>
  <si>
    <t>4</t>
  </si>
  <si>
    <t>-359980899</t>
  </si>
  <si>
    <t>Online PSC</t>
  </si>
  <si>
    <t>https://podminky.urs.cz/item/CS_URS_2024_01/997013213</t>
  </si>
  <si>
    <t>997013501</t>
  </si>
  <si>
    <t>Odvoz suti a vybouraných hmot na skládku nebo meziskládku se složením, na vzdálenost do 1 km</t>
  </si>
  <si>
    <t>355391335</t>
  </si>
  <si>
    <t>https://podminky.urs.cz/item/CS_URS_2024_01/997013501</t>
  </si>
  <si>
    <t>5</t>
  </si>
  <si>
    <t>997013509</t>
  </si>
  <si>
    <t>Odvoz suti a vybouraných hmot na skládku nebo meziskládku se složením, na vzdálenost Příplatek k ceně za každý další započatý 1 km přes 1 km</t>
  </si>
  <si>
    <t>-960409368</t>
  </si>
  <si>
    <t>https://podminky.urs.cz/item/CS_URS_2024_01/997013509</t>
  </si>
  <si>
    <t>VV</t>
  </si>
  <si>
    <t>Skládka 15 km</t>
  </si>
  <si>
    <t>14,00*0,250</t>
  </si>
  <si>
    <t>Součet</t>
  </si>
  <si>
    <t>6</t>
  </si>
  <si>
    <t>997013631</t>
  </si>
  <si>
    <t>Poplatek za uložení stavebního odpadu na skládce (skládkovné) směsného stavebního a demoličního zatříděného do Katalogu odpadů pod kódem 17 09 04</t>
  </si>
  <si>
    <t>-986336542</t>
  </si>
  <si>
    <t>https://podminky.urs.cz/item/CS_URS_2024_01/997013631</t>
  </si>
  <si>
    <t>PSV</t>
  </si>
  <si>
    <t>Práce a dodávky PSV</t>
  </si>
  <si>
    <t>767</t>
  </si>
  <si>
    <t>Konstrukce zámečnické</t>
  </si>
  <si>
    <t>767641PC1</t>
  </si>
  <si>
    <t>Demontáž stávajících dveří</t>
  </si>
  <si>
    <t>kus</t>
  </si>
  <si>
    <t>16</t>
  </si>
  <si>
    <t>129106054</t>
  </si>
  <si>
    <t>7</t>
  </si>
  <si>
    <t>767-PC2</t>
  </si>
  <si>
    <t>D+M vnitřních ocelových dvoukřídlových dveří s požární odolností EI 30 DP1-SmC_x000d_
Konstrukce z ocelových systémových profilů JANSEN JANISOL 2 včetně vlastní rámové zárubně, systémové profily s přerušeným tepelným mostem, dvojité dorazové těsnění._x000d_
Panikový elektromechanický zámek ERBI SAM REV B MI (paniková klika dle ČSN 179), rozpojitelná kabelová průchodka, vložka FAB, kování klika-klika, poloautomatická zástřč pasivního křídla, systémové navařovací panty, 2x samozavírač s koordinací v kluzné liště, spadávací těsnící prahy._x000d_
Zasklení - do výšky 400 mm panel plný, zateplený, hladký, od výšky 400 mm mléčné izolační bezpečnostní protipožární dvojsklo_x000d_
Barva-komaxit RAL 7040 - okenní šedá_x000d_
Rozměry - 1740x2160 mm</t>
  </si>
  <si>
    <t>ks</t>
  </si>
  <si>
    <t>76893169</t>
  </si>
  <si>
    <t>8</t>
  </si>
  <si>
    <t>767-PC3</t>
  </si>
  <si>
    <t>Zapravení ostění</t>
  </si>
  <si>
    <t>379666467</t>
  </si>
  <si>
    <t>VRN</t>
  </si>
  <si>
    <t>Vedlejší rozpočtové náklady</t>
  </si>
  <si>
    <t>VRN3</t>
  </si>
  <si>
    <t>Zařízení staveniště</t>
  </si>
  <si>
    <t>9</t>
  </si>
  <si>
    <t>030001000</t>
  </si>
  <si>
    <t>kpl</t>
  </si>
  <si>
    <t>1024</t>
  </si>
  <si>
    <t>1327447296</t>
  </si>
  <si>
    <t>https://podminky.urs.cz/item/CS_URS_2024_01/030001000</t>
  </si>
  <si>
    <t>VRN7</t>
  </si>
  <si>
    <t>Provozní vlivy</t>
  </si>
  <si>
    <t>10</t>
  </si>
  <si>
    <t>070001000</t>
  </si>
  <si>
    <t>1509623612</t>
  </si>
  <si>
    <t>https://podminky.urs.cz/item/CS_URS_2024_01/070001000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</si>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</sst>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013213" TargetMode="External" /><Relationship Id="rId2" Type="http://schemas.openxmlformats.org/officeDocument/2006/relationships/hyperlink" Target="https://podminky.urs.cz/item/CS_URS_2024_01/997013501" TargetMode="External" /><Relationship Id="rId3" Type="http://schemas.openxmlformats.org/officeDocument/2006/relationships/hyperlink" Target="https://podminky.urs.cz/item/CS_URS_2024_01/997013509" TargetMode="External" /><Relationship Id="rId4" Type="http://schemas.openxmlformats.org/officeDocument/2006/relationships/hyperlink" Target="https://podminky.urs.cz/item/CS_URS_2024_01/997013631" TargetMode="External" /><Relationship Id="rId5" Type="http://schemas.openxmlformats.org/officeDocument/2006/relationships/hyperlink" Target="https://podminky.urs.cz/item/CS_URS_2024_01/030001000" TargetMode="External" /><Relationship Id="rId6" Type="http://schemas.openxmlformats.org/officeDocument/2006/relationships/hyperlink" Target="https://podminky.urs.cz/item/CS_URS_2024_01/070001000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2024-06-24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Budova R - dveře LSPP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FN Olomouc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24. 6. 2024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69</v>
      </c>
      <c r="BT54" s="111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24.75" customHeight="1">
      <c r="A55" s="112" t="s">
        <v>73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'2024-06-24 - Budova R - d...'!J28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74</v>
      </c>
      <c r="AR55" s="119"/>
      <c r="AS55" s="120">
        <v>0</v>
      </c>
      <c r="AT55" s="121">
        <f>ROUND(SUM(AV55:AW55),2)</f>
        <v>0</v>
      </c>
      <c r="AU55" s="122">
        <f>'2024-06-24 - Budova R - d...'!P80</f>
        <v>0</v>
      </c>
      <c r="AV55" s="121">
        <f>'2024-06-24 - Budova R - d...'!J31</f>
        <v>0</v>
      </c>
      <c r="AW55" s="121">
        <f>'2024-06-24 - Budova R - d...'!J32</f>
        <v>0</v>
      </c>
      <c r="AX55" s="121">
        <f>'2024-06-24 - Budova R - d...'!J33</f>
        <v>0</v>
      </c>
      <c r="AY55" s="121">
        <f>'2024-06-24 - Budova R - d...'!J34</f>
        <v>0</v>
      </c>
      <c r="AZ55" s="121">
        <f>'2024-06-24 - Budova R - d...'!F31</f>
        <v>0</v>
      </c>
      <c r="BA55" s="121">
        <f>'2024-06-24 - Budova R - d...'!F32</f>
        <v>0</v>
      </c>
      <c r="BB55" s="121">
        <f>'2024-06-24 - Budova R - d...'!F33</f>
        <v>0</v>
      </c>
      <c r="BC55" s="121">
        <f>'2024-06-24 - Budova R - d...'!F34</f>
        <v>0</v>
      </c>
      <c r="BD55" s="123">
        <f>'2024-06-24 - Budova R - d...'!F35</f>
        <v>0</v>
      </c>
      <c r="BE55" s="7"/>
      <c r="BT55" s="124" t="s">
        <v>75</v>
      </c>
      <c r="BU55" s="124" t="s">
        <v>76</v>
      </c>
      <c r="BV55" s="124" t="s">
        <v>71</v>
      </c>
      <c r="BW55" s="124" t="s">
        <v>5</v>
      </c>
      <c r="BX55" s="124" t="s">
        <v>72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+TJl2915KbSUr2ng9ZaT+C9R/fLCRU6ytXyCAw367JIElZJyEM1gJIXUTJ1yt0AijtKc5CILN0l8ekY2hIGXDg==" hashValue="Uwx+dfr8iTpPMhVMeFO5frmh2t9jIxVf3gT8sWVQqNFNOJWF3GOymkzY+pBRXH5HHGprf+pkbsf74qb7ZI89O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4-06-24 - Budova R - d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77</v>
      </c>
    </row>
    <row r="4" s="1" customFormat="1" ht="24.96" customHeight="1">
      <c r="B4" s="22"/>
      <c r="D4" s="127" t="s">
        <v>78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24. 6. 2024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tr">
        <f>IF('Rekapitulace stavby'!AN10="","",'Rekapitulace stavby'!AN10)</f>
        <v/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tr">
        <f>IF('Rekapitulace stavby'!E11="","",'Rekapitulace stavby'!E11)</f>
        <v xml:space="preserve"> </v>
      </c>
      <c r="F13" s="40"/>
      <c r="G13" s="40"/>
      <c r="H13" s="40"/>
      <c r="I13" s="129" t="s">
        <v>28</v>
      </c>
      <c r="J13" s="132" t="str">
        <f>IF('Rekapitulace stavby'!AN11="","",'Rekapitulace stavby'!AN11)</f>
        <v/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28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tr">
        <f>IF('Rekapitulace stavby'!AN16="","",'Rekapitulace stavby'!AN16)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stavby'!E17="","",'Rekapitulace stavby'!E17)</f>
        <v xml:space="preserve"> </v>
      </c>
      <c r="F19" s="40"/>
      <c r="G19" s="40"/>
      <c r="H19" s="40"/>
      <c r="I19" s="129" t="s">
        <v>28</v>
      </c>
      <c r="J19" s="132" t="str">
        <f>IF('Rekapitulace stavby'!AN17="","",'Rekapitulace stavby'!AN17)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33</v>
      </c>
      <c r="E21" s="40"/>
      <c r="F21" s="40"/>
      <c r="G21" s="40"/>
      <c r="H21" s="40"/>
      <c r="I21" s="129" t="s">
        <v>26</v>
      </c>
      <c r="J21" s="132" t="str">
        <f>IF('Rekapitulace stavby'!AN19="","",'Rekapitulace stavby'!AN19)</f>
        <v/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tr">
        <f>IF('Rekapitulace stavby'!E20="","",'Rekapitulace stavby'!E20)</f>
        <v xml:space="preserve"> </v>
      </c>
      <c r="F22" s="40"/>
      <c r="G22" s="40"/>
      <c r="H22" s="40"/>
      <c r="I22" s="129" t="s">
        <v>28</v>
      </c>
      <c r="J22" s="132" t="str">
        <f>IF('Rekapitulace stavby'!AN20="","",'Rekapitulace stavby'!AN20)</f>
        <v/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34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35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36</v>
      </c>
      <c r="E28" s="40"/>
      <c r="F28" s="40"/>
      <c r="G28" s="40"/>
      <c r="H28" s="40"/>
      <c r="I28" s="40"/>
      <c r="J28" s="140">
        <f>ROUND(J80,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38</v>
      </c>
      <c r="G30" s="40"/>
      <c r="H30" s="40"/>
      <c r="I30" s="141" t="s">
        <v>37</v>
      </c>
      <c r="J30" s="141" t="s">
        <v>39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40</v>
      </c>
      <c r="E31" s="129" t="s">
        <v>41</v>
      </c>
      <c r="F31" s="143">
        <f>ROUND((SUM(BE80:BE111)),  2)</f>
        <v>0</v>
      </c>
      <c r="G31" s="40"/>
      <c r="H31" s="40"/>
      <c r="I31" s="144">
        <v>0.20999999999999999</v>
      </c>
      <c r="J31" s="143">
        <f>ROUND(((SUM(BE80:BE111))*I31),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42</v>
      </c>
      <c r="F32" s="143">
        <f>ROUND((SUM(BF80:BF111)),  2)</f>
        <v>0</v>
      </c>
      <c r="G32" s="40"/>
      <c r="H32" s="40"/>
      <c r="I32" s="144">
        <v>0.12</v>
      </c>
      <c r="J32" s="143">
        <f>ROUND(((SUM(BF80:BF111))*I32),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43</v>
      </c>
      <c r="F33" s="143">
        <f>ROUND((SUM(BG80:BG111)),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44</v>
      </c>
      <c r="F34" s="143">
        <f>ROUND((SUM(BH80:BH111)),  2)</f>
        <v>0</v>
      </c>
      <c r="G34" s="40"/>
      <c r="H34" s="40"/>
      <c r="I34" s="144">
        <v>0.12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45</v>
      </c>
      <c r="F35" s="143">
        <f>ROUND((SUM(BI80:BI111)),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46</v>
      </c>
      <c r="E37" s="147"/>
      <c r="F37" s="147"/>
      <c r="G37" s="148" t="s">
        <v>47</v>
      </c>
      <c r="H37" s="149" t="s">
        <v>48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79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Budova R - dveře LSPP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FN Olomouc</v>
      </c>
      <c r="G48" s="42"/>
      <c r="H48" s="42"/>
      <c r="I48" s="34" t="s">
        <v>23</v>
      </c>
      <c r="J48" s="74" t="str">
        <f>IF(J10="","",J10)</f>
        <v>24. 6. 2024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 xml:space="preserve"> </v>
      </c>
      <c r="G50" s="42"/>
      <c r="H50" s="42"/>
      <c r="I50" s="34" t="s">
        <v>31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33</v>
      </c>
      <c r="J51" s="38" t="str">
        <f>E22</f>
        <v xml:space="preserve"> 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80</v>
      </c>
      <c r="D53" s="157"/>
      <c r="E53" s="157"/>
      <c r="F53" s="157"/>
      <c r="G53" s="157"/>
      <c r="H53" s="157"/>
      <c r="I53" s="157"/>
      <c r="J53" s="158" t="s">
        <v>81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68</v>
      </c>
      <c r="D55" s="42"/>
      <c r="E55" s="42"/>
      <c r="F55" s="42"/>
      <c r="G55" s="42"/>
      <c r="H55" s="42"/>
      <c r="I55" s="42"/>
      <c r="J55" s="104">
        <f>J80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82</v>
      </c>
    </row>
    <row r="56" s="9" customFormat="1" ht="24.96" customHeight="1">
      <c r="A56" s="9"/>
      <c r="B56" s="160"/>
      <c r="C56" s="161"/>
      <c r="D56" s="162" t="s">
        <v>83</v>
      </c>
      <c r="E56" s="163"/>
      <c r="F56" s="163"/>
      <c r="G56" s="163"/>
      <c r="H56" s="163"/>
      <c r="I56" s="163"/>
      <c r="J56" s="164">
        <f>J81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84</v>
      </c>
      <c r="E57" s="169"/>
      <c r="F57" s="169"/>
      <c r="G57" s="169"/>
      <c r="H57" s="169"/>
      <c r="I57" s="169"/>
      <c r="J57" s="170">
        <f>J82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9" customFormat="1" ht="24.96" customHeight="1">
      <c r="A58" s="9"/>
      <c r="B58" s="160"/>
      <c r="C58" s="161"/>
      <c r="D58" s="162" t="s">
        <v>85</v>
      </c>
      <c r="E58" s="163"/>
      <c r="F58" s="163"/>
      <c r="G58" s="163"/>
      <c r="H58" s="163"/>
      <c r="I58" s="163"/>
      <c r="J58" s="164">
        <f>J94</f>
        <v>0</v>
      </c>
      <c r="K58" s="161"/>
      <c r="L58" s="165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10" customFormat="1" ht="19.92" customHeight="1">
      <c r="A59" s="10"/>
      <c r="B59" s="166"/>
      <c r="C59" s="167"/>
      <c r="D59" s="168" t="s">
        <v>86</v>
      </c>
      <c r="E59" s="169"/>
      <c r="F59" s="169"/>
      <c r="G59" s="169"/>
      <c r="H59" s="169"/>
      <c r="I59" s="169"/>
      <c r="J59" s="170">
        <f>J95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60"/>
      <c r="C60" s="161"/>
      <c r="D60" s="162" t="s">
        <v>87</v>
      </c>
      <c r="E60" s="163"/>
      <c r="F60" s="163"/>
      <c r="G60" s="163"/>
      <c r="H60" s="163"/>
      <c r="I60" s="163"/>
      <c r="J60" s="164">
        <f>J105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88</v>
      </c>
      <c r="E61" s="169"/>
      <c r="F61" s="169"/>
      <c r="G61" s="169"/>
      <c r="H61" s="169"/>
      <c r="I61" s="169"/>
      <c r="J61" s="170">
        <f>J106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89</v>
      </c>
      <c r="E62" s="169"/>
      <c r="F62" s="169"/>
      <c r="G62" s="169"/>
      <c r="H62" s="169"/>
      <c r="I62" s="169"/>
      <c r="J62" s="170">
        <f>J109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90</v>
      </c>
      <c r="D69" s="42"/>
      <c r="E69" s="42"/>
      <c r="F69" s="42"/>
      <c r="G69" s="42"/>
      <c r="H69" s="42"/>
      <c r="I69" s="42"/>
      <c r="J69" s="42"/>
      <c r="K69" s="42"/>
      <c r="L69" s="13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E7</f>
        <v>Budova R - dveře LSPP</v>
      </c>
      <c r="F72" s="42"/>
      <c r="G72" s="42"/>
      <c r="H72" s="42"/>
      <c r="I72" s="42"/>
      <c r="J72" s="42"/>
      <c r="K72" s="42"/>
      <c r="L72" s="13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F10</f>
        <v>FN Olomouc</v>
      </c>
      <c r="G74" s="42"/>
      <c r="H74" s="42"/>
      <c r="I74" s="34" t="s">
        <v>23</v>
      </c>
      <c r="J74" s="74" t="str">
        <f>IF(J10="","",J10)</f>
        <v>24. 6. 2024</v>
      </c>
      <c r="K74" s="42"/>
      <c r="L74" s="13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E13</f>
        <v xml:space="preserve"> </v>
      </c>
      <c r="G76" s="42"/>
      <c r="H76" s="42"/>
      <c r="I76" s="34" t="s">
        <v>31</v>
      </c>
      <c r="J76" s="38" t="str">
        <f>E19</f>
        <v xml:space="preserve"> </v>
      </c>
      <c r="K76" s="42"/>
      <c r="L76" s="13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IF(E16="","",E16)</f>
        <v>Vyplň údaj</v>
      </c>
      <c r="G77" s="42"/>
      <c r="H77" s="42"/>
      <c r="I77" s="34" t="s">
        <v>33</v>
      </c>
      <c r="J77" s="38" t="str">
        <f>E22</f>
        <v xml:space="preserve"> </v>
      </c>
      <c r="K77" s="42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2"/>
      <c r="B79" s="173"/>
      <c r="C79" s="174" t="s">
        <v>91</v>
      </c>
      <c r="D79" s="175" t="s">
        <v>55</v>
      </c>
      <c r="E79" s="175" t="s">
        <v>51</v>
      </c>
      <c r="F79" s="175" t="s">
        <v>52</v>
      </c>
      <c r="G79" s="175" t="s">
        <v>92</v>
      </c>
      <c r="H79" s="175" t="s">
        <v>93</v>
      </c>
      <c r="I79" s="175" t="s">
        <v>94</v>
      </c>
      <c r="J79" s="176" t="s">
        <v>81</v>
      </c>
      <c r="K79" s="177" t="s">
        <v>95</v>
      </c>
      <c r="L79" s="178"/>
      <c r="M79" s="94" t="s">
        <v>19</v>
      </c>
      <c r="N79" s="95" t="s">
        <v>40</v>
      </c>
      <c r="O79" s="95" t="s">
        <v>96</v>
      </c>
      <c r="P79" s="95" t="s">
        <v>97</v>
      </c>
      <c r="Q79" s="95" t="s">
        <v>98</v>
      </c>
      <c r="R79" s="95" t="s">
        <v>99</v>
      </c>
      <c r="S79" s="95" t="s">
        <v>100</v>
      </c>
      <c r="T79" s="96" t="s">
        <v>101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40"/>
      <c r="B80" s="41"/>
      <c r="C80" s="101" t="s">
        <v>102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P81+P94+P105</f>
        <v>0</v>
      </c>
      <c r="Q80" s="98"/>
      <c r="R80" s="181">
        <f>R81+R94+R105</f>
        <v>0</v>
      </c>
      <c r="S80" s="98"/>
      <c r="T80" s="182">
        <f>T81+T94+T105</f>
        <v>0.25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69</v>
      </c>
      <c r="AU80" s="19" t="s">
        <v>82</v>
      </c>
      <c r="BK80" s="183">
        <f>BK81+BK94+BK105</f>
        <v>0</v>
      </c>
    </row>
    <row r="81" s="12" customFormat="1" ht="25.92" customHeight="1">
      <c r="A81" s="12"/>
      <c r="B81" s="184"/>
      <c r="C81" s="185"/>
      <c r="D81" s="186" t="s">
        <v>69</v>
      </c>
      <c r="E81" s="187" t="s">
        <v>103</v>
      </c>
      <c r="F81" s="187" t="s">
        <v>104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P82</f>
        <v>0</v>
      </c>
      <c r="Q81" s="192"/>
      <c r="R81" s="193">
        <f>R82</f>
        <v>0</v>
      </c>
      <c r="S81" s="192"/>
      <c r="T81" s="194">
        <f>T82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5" t="s">
        <v>75</v>
      </c>
      <c r="AT81" s="196" t="s">
        <v>69</v>
      </c>
      <c r="AU81" s="196" t="s">
        <v>70</v>
      </c>
      <c r="AY81" s="195" t="s">
        <v>105</v>
      </c>
      <c r="BK81" s="197">
        <f>BK82</f>
        <v>0</v>
      </c>
    </row>
    <row r="82" s="12" customFormat="1" ht="22.8" customHeight="1">
      <c r="A82" s="12"/>
      <c r="B82" s="184"/>
      <c r="C82" s="185"/>
      <c r="D82" s="186" t="s">
        <v>69</v>
      </c>
      <c r="E82" s="198" t="s">
        <v>106</v>
      </c>
      <c r="F82" s="198" t="s">
        <v>107</v>
      </c>
      <c r="G82" s="185"/>
      <c r="H82" s="185"/>
      <c r="I82" s="188"/>
      <c r="J82" s="199">
        <f>BK82</f>
        <v>0</v>
      </c>
      <c r="K82" s="185"/>
      <c r="L82" s="190"/>
      <c r="M82" s="191"/>
      <c r="N82" s="192"/>
      <c r="O82" s="192"/>
      <c r="P82" s="193">
        <f>SUM(P83:P93)</f>
        <v>0</v>
      </c>
      <c r="Q82" s="192"/>
      <c r="R82" s="193">
        <f>SUM(R83:R93)</f>
        <v>0</v>
      </c>
      <c r="S82" s="192"/>
      <c r="T82" s="194">
        <f>SUM(T83:T93)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5" t="s">
        <v>75</v>
      </c>
      <c r="AT82" s="196" t="s">
        <v>69</v>
      </c>
      <c r="AU82" s="196" t="s">
        <v>75</v>
      </c>
      <c r="AY82" s="195" t="s">
        <v>105</v>
      </c>
      <c r="BK82" s="197">
        <f>SUM(BK83:BK93)</f>
        <v>0</v>
      </c>
    </row>
    <row r="83" s="2" customFormat="1" ht="24.15" customHeight="1">
      <c r="A83" s="40"/>
      <c r="B83" s="41"/>
      <c r="C83" s="200" t="s">
        <v>108</v>
      </c>
      <c r="D83" s="200" t="s">
        <v>109</v>
      </c>
      <c r="E83" s="201" t="s">
        <v>110</v>
      </c>
      <c r="F83" s="202" t="s">
        <v>111</v>
      </c>
      <c r="G83" s="203" t="s">
        <v>112</v>
      </c>
      <c r="H83" s="204">
        <v>0.25</v>
      </c>
      <c r="I83" s="205"/>
      <c r="J83" s="206">
        <f>ROUND(I83*H83,2)</f>
        <v>0</v>
      </c>
      <c r="K83" s="207"/>
      <c r="L83" s="46"/>
      <c r="M83" s="208" t="s">
        <v>19</v>
      </c>
      <c r="N83" s="209" t="s">
        <v>41</v>
      </c>
      <c r="O83" s="86"/>
      <c r="P83" s="210">
        <f>O83*H83</f>
        <v>0</v>
      </c>
      <c r="Q83" s="210">
        <v>0</v>
      </c>
      <c r="R83" s="210">
        <f>Q83*H83</f>
        <v>0</v>
      </c>
      <c r="S83" s="210">
        <v>0</v>
      </c>
      <c r="T83" s="211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2" t="s">
        <v>113</v>
      </c>
      <c r="AT83" s="212" t="s">
        <v>109</v>
      </c>
      <c r="AU83" s="212" t="s">
        <v>77</v>
      </c>
      <c r="AY83" s="19" t="s">
        <v>105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19" t="s">
        <v>75</v>
      </c>
      <c r="BK83" s="213">
        <f>ROUND(I83*H83,2)</f>
        <v>0</v>
      </c>
      <c r="BL83" s="19" t="s">
        <v>113</v>
      </c>
      <c r="BM83" s="212" t="s">
        <v>114</v>
      </c>
    </row>
    <row r="84" s="2" customFormat="1">
      <c r="A84" s="40"/>
      <c r="B84" s="41"/>
      <c r="C84" s="42"/>
      <c r="D84" s="214" t="s">
        <v>115</v>
      </c>
      <c r="E84" s="42"/>
      <c r="F84" s="215" t="s">
        <v>116</v>
      </c>
      <c r="G84" s="42"/>
      <c r="H84" s="42"/>
      <c r="I84" s="216"/>
      <c r="J84" s="42"/>
      <c r="K84" s="42"/>
      <c r="L84" s="46"/>
      <c r="M84" s="217"/>
      <c r="N84" s="218"/>
      <c r="O84" s="86"/>
      <c r="P84" s="86"/>
      <c r="Q84" s="86"/>
      <c r="R84" s="86"/>
      <c r="S84" s="86"/>
      <c r="T84" s="87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115</v>
      </c>
      <c r="AU84" s="19" t="s">
        <v>77</v>
      </c>
    </row>
    <row r="85" s="2" customFormat="1" ht="21.75" customHeight="1">
      <c r="A85" s="40"/>
      <c r="B85" s="41"/>
      <c r="C85" s="200" t="s">
        <v>113</v>
      </c>
      <c r="D85" s="200" t="s">
        <v>109</v>
      </c>
      <c r="E85" s="201" t="s">
        <v>117</v>
      </c>
      <c r="F85" s="202" t="s">
        <v>118</v>
      </c>
      <c r="G85" s="203" t="s">
        <v>112</v>
      </c>
      <c r="H85" s="204">
        <v>0.25</v>
      </c>
      <c r="I85" s="205"/>
      <c r="J85" s="206">
        <f>ROUND(I85*H85,2)</f>
        <v>0</v>
      </c>
      <c r="K85" s="207"/>
      <c r="L85" s="46"/>
      <c r="M85" s="208" t="s">
        <v>19</v>
      </c>
      <c r="N85" s="209" t="s">
        <v>41</v>
      </c>
      <c r="O85" s="86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1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2" t="s">
        <v>113</v>
      </c>
      <c r="AT85" s="212" t="s">
        <v>109</v>
      </c>
      <c r="AU85" s="212" t="s">
        <v>77</v>
      </c>
      <c r="AY85" s="19" t="s">
        <v>105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9" t="s">
        <v>75</v>
      </c>
      <c r="BK85" s="213">
        <f>ROUND(I85*H85,2)</f>
        <v>0</v>
      </c>
      <c r="BL85" s="19" t="s">
        <v>113</v>
      </c>
      <c r="BM85" s="212" t="s">
        <v>119</v>
      </c>
    </row>
    <row r="86" s="2" customFormat="1">
      <c r="A86" s="40"/>
      <c r="B86" s="41"/>
      <c r="C86" s="42"/>
      <c r="D86" s="214" t="s">
        <v>115</v>
      </c>
      <c r="E86" s="42"/>
      <c r="F86" s="215" t="s">
        <v>120</v>
      </c>
      <c r="G86" s="42"/>
      <c r="H86" s="42"/>
      <c r="I86" s="216"/>
      <c r="J86" s="42"/>
      <c r="K86" s="42"/>
      <c r="L86" s="46"/>
      <c r="M86" s="217"/>
      <c r="N86" s="218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115</v>
      </c>
      <c r="AU86" s="19" t="s">
        <v>77</v>
      </c>
    </row>
    <row r="87" s="2" customFormat="1" ht="24.15" customHeight="1">
      <c r="A87" s="40"/>
      <c r="B87" s="41"/>
      <c r="C87" s="200" t="s">
        <v>121</v>
      </c>
      <c r="D87" s="200" t="s">
        <v>109</v>
      </c>
      <c r="E87" s="201" t="s">
        <v>122</v>
      </c>
      <c r="F87" s="202" t="s">
        <v>123</v>
      </c>
      <c r="G87" s="203" t="s">
        <v>112</v>
      </c>
      <c r="H87" s="204">
        <v>3.5</v>
      </c>
      <c r="I87" s="205"/>
      <c r="J87" s="206">
        <f>ROUND(I87*H87,2)</f>
        <v>0</v>
      </c>
      <c r="K87" s="207"/>
      <c r="L87" s="46"/>
      <c r="M87" s="208" t="s">
        <v>19</v>
      </c>
      <c r="N87" s="209" t="s">
        <v>41</v>
      </c>
      <c r="O87" s="86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2" t="s">
        <v>113</v>
      </c>
      <c r="AT87" s="212" t="s">
        <v>109</v>
      </c>
      <c r="AU87" s="212" t="s">
        <v>77</v>
      </c>
      <c r="AY87" s="19" t="s">
        <v>105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9" t="s">
        <v>75</v>
      </c>
      <c r="BK87" s="213">
        <f>ROUND(I87*H87,2)</f>
        <v>0</v>
      </c>
      <c r="BL87" s="19" t="s">
        <v>113</v>
      </c>
      <c r="BM87" s="212" t="s">
        <v>124</v>
      </c>
    </row>
    <row r="88" s="2" customFormat="1">
      <c r="A88" s="40"/>
      <c r="B88" s="41"/>
      <c r="C88" s="42"/>
      <c r="D88" s="214" t="s">
        <v>115</v>
      </c>
      <c r="E88" s="42"/>
      <c r="F88" s="215" t="s">
        <v>125</v>
      </c>
      <c r="G88" s="42"/>
      <c r="H88" s="42"/>
      <c r="I88" s="216"/>
      <c r="J88" s="42"/>
      <c r="K88" s="42"/>
      <c r="L88" s="46"/>
      <c r="M88" s="217"/>
      <c r="N88" s="218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115</v>
      </c>
      <c r="AU88" s="19" t="s">
        <v>77</v>
      </c>
    </row>
    <row r="89" s="13" customFormat="1">
      <c r="A89" s="13"/>
      <c r="B89" s="219"/>
      <c r="C89" s="220"/>
      <c r="D89" s="221" t="s">
        <v>126</v>
      </c>
      <c r="E89" s="222" t="s">
        <v>19</v>
      </c>
      <c r="F89" s="223" t="s">
        <v>127</v>
      </c>
      <c r="G89" s="220"/>
      <c r="H89" s="222" t="s">
        <v>19</v>
      </c>
      <c r="I89" s="224"/>
      <c r="J89" s="220"/>
      <c r="K89" s="220"/>
      <c r="L89" s="225"/>
      <c r="M89" s="226"/>
      <c r="N89" s="227"/>
      <c r="O89" s="227"/>
      <c r="P89" s="227"/>
      <c r="Q89" s="227"/>
      <c r="R89" s="227"/>
      <c r="S89" s="227"/>
      <c r="T89" s="22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9" t="s">
        <v>126</v>
      </c>
      <c r="AU89" s="229" t="s">
        <v>77</v>
      </c>
      <c r="AV89" s="13" t="s">
        <v>75</v>
      </c>
      <c r="AW89" s="13" t="s">
        <v>32</v>
      </c>
      <c r="AX89" s="13" t="s">
        <v>70</v>
      </c>
      <c r="AY89" s="229" t="s">
        <v>105</v>
      </c>
    </row>
    <row r="90" s="14" customFormat="1">
      <c r="A90" s="14"/>
      <c r="B90" s="230"/>
      <c r="C90" s="231"/>
      <c r="D90" s="221" t="s">
        <v>126</v>
      </c>
      <c r="E90" s="232" t="s">
        <v>19</v>
      </c>
      <c r="F90" s="233" t="s">
        <v>128</v>
      </c>
      <c r="G90" s="231"/>
      <c r="H90" s="234">
        <v>3.5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126</v>
      </c>
      <c r="AU90" s="240" t="s">
        <v>77</v>
      </c>
      <c r="AV90" s="14" t="s">
        <v>77</v>
      </c>
      <c r="AW90" s="14" t="s">
        <v>32</v>
      </c>
      <c r="AX90" s="14" t="s">
        <v>70</v>
      </c>
      <c r="AY90" s="240" t="s">
        <v>105</v>
      </c>
    </row>
    <row r="91" s="15" customFormat="1">
      <c r="A91" s="15"/>
      <c r="B91" s="241"/>
      <c r="C91" s="242"/>
      <c r="D91" s="221" t="s">
        <v>126</v>
      </c>
      <c r="E91" s="243" t="s">
        <v>19</v>
      </c>
      <c r="F91" s="244" t="s">
        <v>129</v>
      </c>
      <c r="G91" s="242"/>
      <c r="H91" s="245">
        <v>3.5</v>
      </c>
      <c r="I91" s="246"/>
      <c r="J91" s="242"/>
      <c r="K91" s="242"/>
      <c r="L91" s="247"/>
      <c r="M91" s="248"/>
      <c r="N91" s="249"/>
      <c r="O91" s="249"/>
      <c r="P91" s="249"/>
      <c r="Q91" s="249"/>
      <c r="R91" s="249"/>
      <c r="S91" s="249"/>
      <c r="T91" s="250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1" t="s">
        <v>126</v>
      </c>
      <c r="AU91" s="251" t="s">
        <v>77</v>
      </c>
      <c r="AV91" s="15" t="s">
        <v>113</v>
      </c>
      <c r="AW91" s="15" t="s">
        <v>32</v>
      </c>
      <c r="AX91" s="15" t="s">
        <v>75</v>
      </c>
      <c r="AY91" s="251" t="s">
        <v>105</v>
      </c>
    </row>
    <row r="92" s="2" customFormat="1" ht="24.15" customHeight="1">
      <c r="A92" s="40"/>
      <c r="B92" s="41"/>
      <c r="C92" s="200" t="s">
        <v>130</v>
      </c>
      <c r="D92" s="200" t="s">
        <v>109</v>
      </c>
      <c r="E92" s="201" t="s">
        <v>131</v>
      </c>
      <c r="F92" s="202" t="s">
        <v>132</v>
      </c>
      <c r="G92" s="203" t="s">
        <v>112</v>
      </c>
      <c r="H92" s="204">
        <v>0.25</v>
      </c>
      <c r="I92" s="205"/>
      <c r="J92" s="206">
        <f>ROUND(I92*H92,2)</f>
        <v>0</v>
      </c>
      <c r="K92" s="207"/>
      <c r="L92" s="46"/>
      <c r="M92" s="208" t="s">
        <v>19</v>
      </c>
      <c r="N92" s="209" t="s">
        <v>41</v>
      </c>
      <c r="O92" s="86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2" t="s">
        <v>113</v>
      </c>
      <c r="AT92" s="212" t="s">
        <v>109</v>
      </c>
      <c r="AU92" s="212" t="s">
        <v>77</v>
      </c>
      <c r="AY92" s="19" t="s">
        <v>105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9" t="s">
        <v>75</v>
      </c>
      <c r="BK92" s="213">
        <f>ROUND(I92*H92,2)</f>
        <v>0</v>
      </c>
      <c r="BL92" s="19" t="s">
        <v>113</v>
      </c>
      <c r="BM92" s="212" t="s">
        <v>133</v>
      </c>
    </row>
    <row r="93" s="2" customFormat="1">
      <c r="A93" s="40"/>
      <c r="B93" s="41"/>
      <c r="C93" s="42"/>
      <c r="D93" s="214" t="s">
        <v>115</v>
      </c>
      <c r="E93" s="42"/>
      <c r="F93" s="215" t="s">
        <v>134</v>
      </c>
      <c r="G93" s="42"/>
      <c r="H93" s="42"/>
      <c r="I93" s="216"/>
      <c r="J93" s="42"/>
      <c r="K93" s="42"/>
      <c r="L93" s="46"/>
      <c r="M93" s="217"/>
      <c r="N93" s="218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115</v>
      </c>
      <c r="AU93" s="19" t="s">
        <v>77</v>
      </c>
    </row>
    <row r="94" s="12" customFormat="1" ht="25.92" customHeight="1">
      <c r="A94" s="12"/>
      <c r="B94" s="184"/>
      <c r="C94" s="185"/>
      <c r="D94" s="186" t="s">
        <v>69</v>
      </c>
      <c r="E94" s="187" t="s">
        <v>135</v>
      </c>
      <c r="F94" s="187" t="s">
        <v>136</v>
      </c>
      <c r="G94" s="185"/>
      <c r="H94" s="185"/>
      <c r="I94" s="188"/>
      <c r="J94" s="189">
        <f>BK94</f>
        <v>0</v>
      </c>
      <c r="K94" s="185"/>
      <c r="L94" s="190"/>
      <c r="M94" s="191"/>
      <c r="N94" s="192"/>
      <c r="O94" s="192"/>
      <c r="P94" s="193">
        <f>P95</f>
        <v>0</v>
      </c>
      <c r="Q94" s="192"/>
      <c r="R94" s="193">
        <f>R95</f>
        <v>0</v>
      </c>
      <c r="S94" s="192"/>
      <c r="T94" s="194">
        <f>T95</f>
        <v>0.25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5" t="s">
        <v>77</v>
      </c>
      <c r="AT94" s="196" t="s">
        <v>69</v>
      </c>
      <c r="AU94" s="196" t="s">
        <v>70</v>
      </c>
      <c r="AY94" s="195" t="s">
        <v>105</v>
      </c>
      <c r="BK94" s="197">
        <f>BK95</f>
        <v>0</v>
      </c>
    </row>
    <row r="95" s="12" customFormat="1" ht="22.8" customHeight="1">
      <c r="A95" s="12"/>
      <c r="B95" s="184"/>
      <c r="C95" s="185"/>
      <c r="D95" s="186" t="s">
        <v>69</v>
      </c>
      <c r="E95" s="198" t="s">
        <v>137</v>
      </c>
      <c r="F95" s="198" t="s">
        <v>138</v>
      </c>
      <c r="G95" s="185"/>
      <c r="H95" s="185"/>
      <c r="I95" s="188"/>
      <c r="J95" s="199">
        <f>BK95</f>
        <v>0</v>
      </c>
      <c r="K95" s="185"/>
      <c r="L95" s="190"/>
      <c r="M95" s="191"/>
      <c r="N95" s="192"/>
      <c r="O95" s="192"/>
      <c r="P95" s="193">
        <f>SUM(P96:P104)</f>
        <v>0</v>
      </c>
      <c r="Q95" s="192"/>
      <c r="R95" s="193">
        <f>SUM(R96:R104)</f>
        <v>0</v>
      </c>
      <c r="S95" s="192"/>
      <c r="T95" s="194">
        <f>SUM(T96:T104)</f>
        <v>0.25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5" t="s">
        <v>77</v>
      </c>
      <c r="AT95" s="196" t="s">
        <v>69</v>
      </c>
      <c r="AU95" s="196" t="s">
        <v>75</v>
      </c>
      <c r="AY95" s="195" t="s">
        <v>105</v>
      </c>
      <c r="BK95" s="197">
        <f>SUM(BK96:BK104)</f>
        <v>0</v>
      </c>
    </row>
    <row r="96" s="2" customFormat="1" ht="16.5" customHeight="1">
      <c r="A96" s="40"/>
      <c r="B96" s="41"/>
      <c r="C96" s="200" t="s">
        <v>75</v>
      </c>
      <c r="D96" s="200" t="s">
        <v>109</v>
      </c>
      <c r="E96" s="201" t="s">
        <v>139</v>
      </c>
      <c r="F96" s="202" t="s">
        <v>140</v>
      </c>
      <c r="G96" s="203" t="s">
        <v>141</v>
      </c>
      <c r="H96" s="204">
        <v>1</v>
      </c>
      <c r="I96" s="205"/>
      <c r="J96" s="206">
        <f>ROUND(I96*H96,2)</f>
        <v>0</v>
      </c>
      <c r="K96" s="207"/>
      <c r="L96" s="46"/>
      <c r="M96" s="208" t="s">
        <v>19</v>
      </c>
      <c r="N96" s="209" t="s">
        <v>41</v>
      </c>
      <c r="O96" s="86"/>
      <c r="P96" s="210">
        <f>O96*H96</f>
        <v>0</v>
      </c>
      <c r="Q96" s="210">
        <v>0</v>
      </c>
      <c r="R96" s="210">
        <f>Q96*H96</f>
        <v>0</v>
      </c>
      <c r="S96" s="210">
        <v>0.25</v>
      </c>
      <c r="T96" s="211">
        <f>S96*H96</f>
        <v>0.25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2" t="s">
        <v>142</v>
      </c>
      <c r="AT96" s="212" t="s">
        <v>109</v>
      </c>
      <c r="AU96" s="212" t="s">
        <v>77</v>
      </c>
      <c r="AY96" s="19" t="s">
        <v>105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9" t="s">
        <v>75</v>
      </c>
      <c r="BK96" s="213">
        <f>ROUND(I96*H96,2)</f>
        <v>0</v>
      </c>
      <c r="BL96" s="19" t="s">
        <v>142</v>
      </c>
      <c r="BM96" s="212" t="s">
        <v>143</v>
      </c>
    </row>
    <row r="97" s="13" customFormat="1">
      <c r="A97" s="13"/>
      <c r="B97" s="219"/>
      <c r="C97" s="220"/>
      <c r="D97" s="221" t="s">
        <v>126</v>
      </c>
      <c r="E97" s="222" t="s">
        <v>19</v>
      </c>
      <c r="F97" s="223" t="s">
        <v>140</v>
      </c>
      <c r="G97" s="220"/>
      <c r="H97" s="222" t="s">
        <v>19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126</v>
      </c>
      <c r="AU97" s="229" t="s">
        <v>77</v>
      </c>
      <c r="AV97" s="13" t="s">
        <v>75</v>
      </c>
      <c r="AW97" s="13" t="s">
        <v>32</v>
      </c>
      <c r="AX97" s="13" t="s">
        <v>70</v>
      </c>
      <c r="AY97" s="229" t="s">
        <v>105</v>
      </c>
    </row>
    <row r="98" s="14" customFormat="1">
      <c r="A98" s="14"/>
      <c r="B98" s="230"/>
      <c r="C98" s="231"/>
      <c r="D98" s="221" t="s">
        <v>126</v>
      </c>
      <c r="E98" s="232" t="s">
        <v>19</v>
      </c>
      <c r="F98" s="233" t="s">
        <v>75</v>
      </c>
      <c r="G98" s="231"/>
      <c r="H98" s="234">
        <v>1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126</v>
      </c>
      <c r="AU98" s="240" t="s">
        <v>77</v>
      </c>
      <c r="AV98" s="14" t="s">
        <v>77</v>
      </c>
      <c r="AW98" s="14" t="s">
        <v>32</v>
      </c>
      <c r="AX98" s="14" t="s">
        <v>70</v>
      </c>
      <c r="AY98" s="240" t="s">
        <v>105</v>
      </c>
    </row>
    <row r="99" s="15" customFormat="1">
      <c r="A99" s="15"/>
      <c r="B99" s="241"/>
      <c r="C99" s="242"/>
      <c r="D99" s="221" t="s">
        <v>126</v>
      </c>
      <c r="E99" s="243" t="s">
        <v>19</v>
      </c>
      <c r="F99" s="244" t="s">
        <v>129</v>
      </c>
      <c r="G99" s="242"/>
      <c r="H99" s="245">
        <v>1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1" t="s">
        <v>126</v>
      </c>
      <c r="AU99" s="251" t="s">
        <v>77</v>
      </c>
      <c r="AV99" s="15" t="s">
        <v>113</v>
      </c>
      <c r="AW99" s="15" t="s">
        <v>32</v>
      </c>
      <c r="AX99" s="15" t="s">
        <v>75</v>
      </c>
      <c r="AY99" s="251" t="s">
        <v>105</v>
      </c>
    </row>
    <row r="100" s="2" customFormat="1" ht="128.55" customHeight="1">
      <c r="A100" s="40"/>
      <c r="B100" s="41"/>
      <c r="C100" s="200" t="s">
        <v>144</v>
      </c>
      <c r="D100" s="200" t="s">
        <v>109</v>
      </c>
      <c r="E100" s="201" t="s">
        <v>145</v>
      </c>
      <c r="F100" s="202" t="s">
        <v>146</v>
      </c>
      <c r="G100" s="203" t="s">
        <v>147</v>
      </c>
      <c r="H100" s="204">
        <v>1</v>
      </c>
      <c r="I100" s="205"/>
      <c r="J100" s="206">
        <f>ROUND(I100*H100,2)</f>
        <v>0</v>
      </c>
      <c r="K100" s="207"/>
      <c r="L100" s="46"/>
      <c r="M100" s="208" t="s">
        <v>19</v>
      </c>
      <c r="N100" s="209" t="s">
        <v>41</v>
      </c>
      <c r="O100" s="86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2" t="s">
        <v>142</v>
      </c>
      <c r="AT100" s="212" t="s">
        <v>109</v>
      </c>
      <c r="AU100" s="212" t="s">
        <v>77</v>
      </c>
      <c r="AY100" s="19" t="s">
        <v>105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9" t="s">
        <v>75</v>
      </c>
      <c r="BK100" s="213">
        <f>ROUND(I100*H100,2)</f>
        <v>0</v>
      </c>
      <c r="BL100" s="19" t="s">
        <v>142</v>
      </c>
      <c r="BM100" s="212" t="s">
        <v>148</v>
      </c>
    </row>
    <row r="101" s="2" customFormat="1" ht="16.5" customHeight="1">
      <c r="A101" s="40"/>
      <c r="B101" s="41"/>
      <c r="C101" s="200" t="s">
        <v>149</v>
      </c>
      <c r="D101" s="200" t="s">
        <v>109</v>
      </c>
      <c r="E101" s="201" t="s">
        <v>150</v>
      </c>
      <c r="F101" s="202" t="s">
        <v>151</v>
      </c>
      <c r="G101" s="203" t="s">
        <v>147</v>
      </c>
      <c r="H101" s="204">
        <v>1</v>
      </c>
      <c r="I101" s="205"/>
      <c r="J101" s="206">
        <f>ROUND(I101*H101,2)</f>
        <v>0</v>
      </c>
      <c r="K101" s="207"/>
      <c r="L101" s="46"/>
      <c r="M101" s="208" t="s">
        <v>19</v>
      </c>
      <c r="N101" s="209" t="s">
        <v>41</v>
      </c>
      <c r="O101" s="8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2" t="s">
        <v>142</v>
      </c>
      <c r="AT101" s="212" t="s">
        <v>109</v>
      </c>
      <c r="AU101" s="212" t="s">
        <v>77</v>
      </c>
      <c r="AY101" s="19" t="s">
        <v>105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9" t="s">
        <v>75</v>
      </c>
      <c r="BK101" s="213">
        <f>ROUND(I101*H101,2)</f>
        <v>0</v>
      </c>
      <c r="BL101" s="19" t="s">
        <v>142</v>
      </c>
      <c r="BM101" s="212" t="s">
        <v>152</v>
      </c>
    </row>
    <row r="102" s="13" customFormat="1">
      <c r="A102" s="13"/>
      <c r="B102" s="219"/>
      <c r="C102" s="220"/>
      <c r="D102" s="221" t="s">
        <v>126</v>
      </c>
      <c r="E102" s="222" t="s">
        <v>19</v>
      </c>
      <c r="F102" s="223" t="s">
        <v>151</v>
      </c>
      <c r="G102" s="220"/>
      <c r="H102" s="222" t="s">
        <v>19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126</v>
      </c>
      <c r="AU102" s="229" t="s">
        <v>77</v>
      </c>
      <c r="AV102" s="13" t="s">
        <v>75</v>
      </c>
      <c r="AW102" s="13" t="s">
        <v>32</v>
      </c>
      <c r="AX102" s="13" t="s">
        <v>70</v>
      </c>
      <c r="AY102" s="229" t="s">
        <v>105</v>
      </c>
    </row>
    <row r="103" s="14" customFormat="1">
      <c r="A103" s="14"/>
      <c r="B103" s="230"/>
      <c r="C103" s="231"/>
      <c r="D103" s="221" t="s">
        <v>126</v>
      </c>
      <c r="E103" s="232" t="s">
        <v>19</v>
      </c>
      <c r="F103" s="233" t="s">
        <v>75</v>
      </c>
      <c r="G103" s="231"/>
      <c r="H103" s="234">
        <v>1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126</v>
      </c>
      <c r="AU103" s="240" t="s">
        <v>77</v>
      </c>
      <c r="AV103" s="14" t="s">
        <v>77</v>
      </c>
      <c r="AW103" s="14" t="s">
        <v>32</v>
      </c>
      <c r="AX103" s="14" t="s">
        <v>70</v>
      </c>
      <c r="AY103" s="240" t="s">
        <v>105</v>
      </c>
    </row>
    <row r="104" s="15" customFormat="1">
      <c r="A104" s="15"/>
      <c r="B104" s="241"/>
      <c r="C104" s="242"/>
      <c r="D104" s="221" t="s">
        <v>126</v>
      </c>
      <c r="E104" s="243" t="s">
        <v>19</v>
      </c>
      <c r="F104" s="244" t="s">
        <v>129</v>
      </c>
      <c r="G104" s="242"/>
      <c r="H104" s="245">
        <v>1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1" t="s">
        <v>126</v>
      </c>
      <c r="AU104" s="251" t="s">
        <v>77</v>
      </c>
      <c r="AV104" s="15" t="s">
        <v>113</v>
      </c>
      <c r="AW104" s="15" t="s">
        <v>32</v>
      </c>
      <c r="AX104" s="15" t="s">
        <v>75</v>
      </c>
      <c r="AY104" s="251" t="s">
        <v>105</v>
      </c>
    </row>
    <row r="105" s="12" customFormat="1" ht="25.92" customHeight="1">
      <c r="A105" s="12"/>
      <c r="B105" s="184"/>
      <c r="C105" s="185"/>
      <c r="D105" s="186" t="s">
        <v>69</v>
      </c>
      <c r="E105" s="187" t="s">
        <v>153</v>
      </c>
      <c r="F105" s="187" t="s">
        <v>154</v>
      </c>
      <c r="G105" s="185"/>
      <c r="H105" s="185"/>
      <c r="I105" s="188"/>
      <c r="J105" s="189">
        <f>BK105</f>
        <v>0</v>
      </c>
      <c r="K105" s="185"/>
      <c r="L105" s="190"/>
      <c r="M105" s="191"/>
      <c r="N105" s="192"/>
      <c r="O105" s="192"/>
      <c r="P105" s="193">
        <f>P106+P109</f>
        <v>0</v>
      </c>
      <c r="Q105" s="192"/>
      <c r="R105" s="193">
        <f>R106+R109</f>
        <v>0</v>
      </c>
      <c r="S105" s="192"/>
      <c r="T105" s="194">
        <f>T106+T109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5" t="s">
        <v>121</v>
      </c>
      <c r="AT105" s="196" t="s">
        <v>69</v>
      </c>
      <c r="AU105" s="196" t="s">
        <v>70</v>
      </c>
      <c r="AY105" s="195" t="s">
        <v>105</v>
      </c>
      <c r="BK105" s="197">
        <f>BK106+BK109</f>
        <v>0</v>
      </c>
    </row>
    <row r="106" s="12" customFormat="1" ht="22.8" customHeight="1">
      <c r="A106" s="12"/>
      <c r="B106" s="184"/>
      <c r="C106" s="185"/>
      <c r="D106" s="186" t="s">
        <v>69</v>
      </c>
      <c r="E106" s="198" t="s">
        <v>155</v>
      </c>
      <c r="F106" s="198" t="s">
        <v>156</v>
      </c>
      <c r="G106" s="185"/>
      <c r="H106" s="185"/>
      <c r="I106" s="188"/>
      <c r="J106" s="199">
        <f>BK106</f>
        <v>0</v>
      </c>
      <c r="K106" s="185"/>
      <c r="L106" s="190"/>
      <c r="M106" s="191"/>
      <c r="N106" s="192"/>
      <c r="O106" s="192"/>
      <c r="P106" s="193">
        <f>SUM(P107:P108)</f>
        <v>0</v>
      </c>
      <c r="Q106" s="192"/>
      <c r="R106" s="193">
        <f>SUM(R107:R108)</f>
        <v>0</v>
      </c>
      <c r="S106" s="192"/>
      <c r="T106" s="194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5" t="s">
        <v>121</v>
      </c>
      <c r="AT106" s="196" t="s">
        <v>69</v>
      </c>
      <c r="AU106" s="196" t="s">
        <v>75</v>
      </c>
      <c r="AY106" s="195" t="s">
        <v>105</v>
      </c>
      <c r="BK106" s="197">
        <f>SUM(BK107:BK108)</f>
        <v>0</v>
      </c>
    </row>
    <row r="107" s="2" customFormat="1" ht="16.5" customHeight="1">
      <c r="A107" s="40"/>
      <c r="B107" s="41"/>
      <c r="C107" s="200" t="s">
        <v>157</v>
      </c>
      <c r="D107" s="200" t="s">
        <v>109</v>
      </c>
      <c r="E107" s="201" t="s">
        <v>158</v>
      </c>
      <c r="F107" s="202" t="s">
        <v>156</v>
      </c>
      <c r="G107" s="203" t="s">
        <v>159</v>
      </c>
      <c r="H107" s="204">
        <v>1</v>
      </c>
      <c r="I107" s="205"/>
      <c r="J107" s="206">
        <f>ROUND(I107*H107,2)</f>
        <v>0</v>
      </c>
      <c r="K107" s="207"/>
      <c r="L107" s="46"/>
      <c r="M107" s="208" t="s">
        <v>19</v>
      </c>
      <c r="N107" s="209" t="s">
        <v>41</v>
      </c>
      <c r="O107" s="86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2" t="s">
        <v>160</v>
      </c>
      <c r="AT107" s="212" t="s">
        <v>109</v>
      </c>
      <c r="AU107" s="212" t="s">
        <v>77</v>
      </c>
      <c r="AY107" s="19" t="s">
        <v>105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9" t="s">
        <v>75</v>
      </c>
      <c r="BK107" s="213">
        <f>ROUND(I107*H107,2)</f>
        <v>0</v>
      </c>
      <c r="BL107" s="19" t="s">
        <v>160</v>
      </c>
      <c r="BM107" s="212" t="s">
        <v>161</v>
      </c>
    </row>
    <row r="108" s="2" customFormat="1">
      <c r="A108" s="40"/>
      <c r="B108" s="41"/>
      <c r="C108" s="42"/>
      <c r="D108" s="214" t="s">
        <v>115</v>
      </c>
      <c r="E108" s="42"/>
      <c r="F108" s="215" t="s">
        <v>162</v>
      </c>
      <c r="G108" s="42"/>
      <c r="H108" s="42"/>
      <c r="I108" s="216"/>
      <c r="J108" s="42"/>
      <c r="K108" s="42"/>
      <c r="L108" s="46"/>
      <c r="M108" s="217"/>
      <c r="N108" s="218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115</v>
      </c>
      <c r="AU108" s="19" t="s">
        <v>77</v>
      </c>
    </row>
    <row r="109" s="12" customFormat="1" ht="22.8" customHeight="1">
      <c r="A109" s="12"/>
      <c r="B109" s="184"/>
      <c r="C109" s="185"/>
      <c r="D109" s="186" t="s">
        <v>69</v>
      </c>
      <c r="E109" s="198" t="s">
        <v>163</v>
      </c>
      <c r="F109" s="198" t="s">
        <v>164</v>
      </c>
      <c r="G109" s="185"/>
      <c r="H109" s="185"/>
      <c r="I109" s="188"/>
      <c r="J109" s="199">
        <f>BK109</f>
        <v>0</v>
      </c>
      <c r="K109" s="185"/>
      <c r="L109" s="190"/>
      <c r="M109" s="191"/>
      <c r="N109" s="192"/>
      <c r="O109" s="192"/>
      <c r="P109" s="193">
        <f>SUM(P110:P111)</f>
        <v>0</v>
      </c>
      <c r="Q109" s="192"/>
      <c r="R109" s="193">
        <f>SUM(R110:R111)</f>
        <v>0</v>
      </c>
      <c r="S109" s="192"/>
      <c r="T109" s="194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5" t="s">
        <v>121</v>
      </c>
      <c r="AT109" s="196" t="s">
        <v>69</v>
      </c>
      <c r="AU109" s="196" t="s">
        <v>75</v>
      </c>
      <c r="AY109" s="195" t="s">
        <v>105</v>
      </c>
      <c r="BK109" s="197">
        <f>SUM(BK110:BK111)</f>
        <v>0</v>
      </c>
    </row>
    <row r="110" s="2" customFormat="1" ht="16.5" customHeight="1">
      <c r="A110" s="40"/>
      <c r="B110" s="41"/>
      <c r="C110" s="200" t="s">
        <v>165</v>
      </c>
      <c r="D110" s="200" t="s">
        <v>109</v>
      </c>
      <c r="E110" s="201" t="s">
        <v>166</v>
      </c>
      <c r="F110" s="202" t="s">
        <v>164</v>
      </c>
      <c r="G110" s="203" t="s">
        <v>159</v>
      </c>
      <c r="H110" s="204">
        <v>1</v>
      </c>
      <c r="I110" s="205"/>
      <c r="J110" s="206">
        <f>ROUND(I110*H110,2)</f>
        <v>0</v>
      </c>
      <c r="K110" s="207"/>
      <c r="L110" s="46"/>
      <c r="M110" s="208" t="s">
        <v>19</v>
      </c>
      <c r="N110" s="209" t="s">
        <v>41</v>
      </c>
      <c r="O110" s="86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2" t="s">
        <v>160</v>
      </c>
      <c r="AT110" s="212" t="s">
        <v>109</v>
      </c>
      <c r="AU110" s="212" t="s">
        <v>77</v>
      </c>
      <c r="AY110" s="19" t="s">
        <v>105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9" t="s">
        <v>75</v>
      </c>
      <c r="BK110" s="213">
        <f>ROUND(I110*H110,2)</f>
        <v>0</v>
      </c>
      <c r="BL110" s="19" t="s">
        <v>160</v>
      </c>
      <c r="BM110" s="212" t="s">
        <v>167</v>
      </c>
    </row>
    <row r="111" s="2" customFormat="1">
      <c r="A111" s="40"/>
      <c r="B111" s="41"/>
      <c r="C111" s="42"/>
      <c r="D111" s="214" t="s">
        <v>115</v>
      </c>
      <c r="E111" s="42"/>
      <c r="F111" s="215" t="s">
        <v>168</v>
      </c>
      <c r="G111" s="42"/>
      <c r="H111" s="42"/>
      <c r="I111" s="216"/>
      <c r="J111" s="42"/>
      <c r="K111" s="42"/>
      <c r="L111" s="46"/>
      <c r="M111" s="252"/>
      <c r="N111" s="253"/>
      <c r="O111" s="254"/>
      <c r="P111" s="254"/>
      <c r="Q111" s="254"/>
      <c r="R111" s="254"/>
      <c r="S111" s="254"/>
      <c r="T111" s="255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115</v>
      </c>
      <c r="AU111" s="19" t="s">
        <v>77</v>
      </c>
    </row>
    <row r="112" s="2" customFormat="1" ht="6.96" customHeight="1">
      <c r="A112" s="40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46"/>
      <c r="M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</sheetData>
  <sheetProtection sheet="1" autoFilter="0" formatColumns="0" formatRows="0" objects="1" scenarios="1" spinCount="100000" saltValue="ZZ8xomk75uq5tiwH3v1xDjH9vt/IHH5v2GGfppa6KbBYsQf1LWdU96HdA+BihHf/L5DNIEocAZJB44xsFIokBA==" hashValue="LqXtpf173LZAmkGMYCpw/XuwlgVj05+v7xO37w3Akdwj5ZL44dYf/PhGcSsz6OAceNPUjWLTyA+HeX28+fINDA==" algorithmName="SHA-512" password="CC35"/>
  <autoFilter ref="C79:K111"/>
  <mergeCells count="6">
    <mergeCell ref="E7:H7"/>
    <mergeCell ref="E16:H16"/>
    <mergeCell ref="E25:H25"/>
    <mergeCell ref="E46:H46"/>
    <mergeCell ref="E72:H72"/>
    <mergeCell ref="L2:V2"/>
  </mergeCells>
  <hyperlinks>
    <hyperlink ref="F84" r:id="rId1" display="https://podminky.urs.cz/item/CS_URS_2024_01/997013213"/>
    <hyperlink ref="F86" r:id="rId2" display="https://podminky.urs.cz/item/CS_URS_2024_01/997013501"/>
    <hyperlink ref="F88" r:id="rId3" display="https://podminky.urs.cz/item/CS_URS_2024_01/997013509"/>
    <hyperlink ref="F93" r:id="rId4" display="https://podminky.urs.cz/item/CS_URS_2024_01/997013631"/>
    <hyperlink ref="F108" r:id="rId5" display="https://podminky.urs.cz/item/CS_URS_2024_01/030001000"/>
    <hyperlink ref="F111" r:id="rId6" display="https://podminky.urs.cz/item/CS_URS_2024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6" customWidth="1"/>
    <col min="2" max="2" width="1.667969" style="256" customWidth="1"/>
    <col min="3" max="4" width="5" style="256" customWidth="1"/>
    <col min="5" max="5" width="11.66016" style="256" customWidth="1"/>
    <col min="6" max="6" width="9.160156" style="256" customWidth="1"/>
    <col min="7" max="7" width="5" style="256" customWidth="1"/>
    <col min="8" max="8" width="77.83203" style="256" customWidth="1"/>
    <col min="9" max="10" width="20" style="256" customWidth="1"/>
    <col min="11" max="11" width="1.667969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6" customFormat="1" ht="45" customHeight="1">
      <c r="B3" s="260"/>
      <c r="C3" s="261" t="s">
        <v>169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170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171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172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173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174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175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176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177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178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179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74</v>
      </c>
      <c r="F18" s="267" t="s">
        <v>180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181</v>
      </c>
      <c r="F19" s="267" t="s">
        <v>182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183</v>
      </c>
      <c r="F20" s="267" t="s">
        <v>184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185</v>
      </c>
      <c r="F21" s="267" t="s">
        <v>186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187</v>
      </c>
      <c r="F22" s="267" t="s">
        <v>188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189</v>
      </c>
      <c r="F23" s="267" t="s">
        <v>190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191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192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193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194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195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196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197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198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199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91</v>
      </c>
      <c r="F36" s="267"/>
      <c r="G36" s="267" t="s">
        <v>200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201</v>
      </c>
      <c r="F37" s="267"/>
      <c r="G37" s="267" t="s">
        <v>202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51</v>
      </c>
      <c r="F38" s="267"/>
      <c r="G38" s="267" t="s">
        <v>203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52</v>
      </c>
      <c r="F39" s="267"/>
      <c r="G39" s="267" t="s">
        <v>204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92</v>
      </c>
      <c r="F40" s="267"/>
      <c r="G40" s="267" t="s">
        <v>205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93</v>
      </c>
      <c r="F41" s="267"/>
      <c r="G41" s="267" t="s">
        <v>206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207</v>
      </c>
      <c r="F42" s="267"/>
      <c r="G42" s="267" t="s">
        <v>208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209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210</v>
      </c>
      <c r="F44" s="267"/>
      <c r="G44" s="267" t="s">
        <v>211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95</v>
      </c>
      <c r="F45" s="267"/>
      <c r="G45" s="267" t="s">
        <v>212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213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214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215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216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217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218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219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220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221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222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223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224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225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226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227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228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229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230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231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232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233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234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235</v>
      </c>
      <c r="D76" s="285"/>
      <c r="E76" s="285"/>
      <c r="F76" s="285" t="s">
        <v>236</v>
      </c>
      <c r="G76" s="286"/>
      <c r="H76" s="285" t="s">
        <v>52</v>
      </c>
      <c r="I76" s="285" t="s">
        <v>55</v>
      </c>
      <c r="J76" s="285" t="s">
        <v>237</v>
      </c>
      <c r="K76" s="284"/>
    </row>
    <row r="77" s="1" customFormat="1" ht="17.25" customHeight="1">
      <c r="B77" s="282"/>
      <c r="C77" s="287" t="s">
        <v>238</v>
      </c>
      <c r="D77" s="287"/>
      <c r="E77" s="287"/>
      <c r="F77" s="288" t="s">
        <v>239</v>
      </c>
      <c r="G77" s="289"/>
      <c r="H77" s="287"/>
      <c r="I77" s="287"/>
      <c r="J77" s="287" t="s">
        <v>240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51</v>
      </c>
      <c r="D79" s="292"/>
      <c r="E79" s="292"/>
      <c r="F79" s="293" t="s">
        <v>241</v>
      </c>
      <c r="G79" s="294"/>
      <c r="H79" s="270" t="s">
        <v>242</v>
      </c>
      <c r="I79" s="270" t="s">
        <v>243</v>
      </c>
      <c r="J79" s="270">
        <v>20</v>
      </c>
      <c r="K79" s="284"/>
    </row>
    <row r="80" s="1" customFormat="1" ht="15" customHeight="1">
      <c r="B80" s="282"/>
      <c r="C80" s="270" t="s">
        <v>244</v>
      </c>
      <c r="D80" s="270"/>
      <c r="E80" s="270"/>
      <c r="F80" s="293" t="s">
        <v>241</v>
      </c>
      <c r="G80" s="294"/>
      <c r="H80" s="270" t="s">
        <v>245</v>
      </c>
      <c r="I80" s="270" t="s">
        <v>243</v>
      </c>
      <c r="J80" s="270">
        <v>120</v>
      </c>
      <c r="K80" s="284"/>
    </row>
    <row r="81" s="1" customFormat="1" ht="15" customHeight="1">
      <c r="B81" s="295"/>
      <c r="C81" s="270" t="s">
        <v>246</v>
      </c>
      <c r="D81" s="270"/>
      <c r="E81" s="270"/>
      <c r="F81" s="293" t="s">
        <v>247</v>
      </c>
      <c r="G81" s="294"/>
      <c r="H81" s="270" t="s">
        <v>248</v>
      </c>
      <c r="I81" s="270" t="s">
        <v>243</v>
      </c>
      <c r="J81" s="270">
        <v>50</v>
      </c>
      <c r="K81" s="284"/>
    </row>
    <row r="82" s="1" customFormat="1" ht="15" customHeight="1">
      <c r="B82" s="295"/>
      <c r="C82" s="270" t="s">
        <v>249</v>
      </c>
      <c r="D82" s="270"/>
      <c r="E82" s="270"/>
      <c r="F82" s="293" t="s">
        <v>241</v>
      </c>
      <c r="G82" s="294"/>
      <c r="H82" s="270" t="s">
        <v>250</v>
      </c>
      <c r="I82" s="270" t="s">
        <v>251</v>
      </c>
      <c r="J82" s="270"/>
      <c r="K82" s="284"/>
    </row>
    <row r="83" s="1" customFormat="1" ht="15" customHeight="1">
      <c r="B83" s="295"/>
      <c r="C83" s="296" t="s">
        <v>252</v>
      </c>
      <c r="D83" s="296"/>
      <c r="E83" s="296"/>
      <c r="F83" s="297" t="s">
        <v>247</v>
      </c>
      <c r="G83" s="296"/>
      <c r="H83" s="296" t="s">
        <v>253</v>
      </c>
      <c r="I83" s="296" t="s">
        <v>243</v>
      </c>
      <c r="J83" s="296">
        <v>15</v>
      </c>
      <c r="K83" s="284"/>
    </row>
    <row r="84" s="1" customFormat="1" ht="15" customHeight="1">
      <c r="B84" s="295"/>
      <c r="C84" s="296" t="s">
        <v>254</v>
      </c>
      <c r="D84" s="296"/>
      <c r="E84" s="296"/>
      <c r="F84" s="297" t="s">
        <v>247</v>
      </c>
      <c r="G84" s="296"/>
      <c r="H84" s="296" t="s">
        <v>255</v>
      </c>
      <c r="I84" s="296" t="s">
        <v>243</v>
      </c>
      <c r="J84" s="296">
        <v>15</v>
      </c>
      <c r="K84" s="284"/>
    </row>
    <row r="85" s="1" customFormat="1" ht="15" customHeight="1">
      <c r="B85" s="295"/>
      <c r="C85" s="296" t="s">
        <v>256</v>
      </c>
      <c r="D85" s="296"/>
      <c r="E85" s="296"/>
      <c r="F85" s="297" t="s">
        <v>247</v>
      </c>
      <c r="G85" s="296"/>
      <c r="H85" s="296" t="s">
        <v>257</v>
      </c>
      <c r="I85" s="296" t="s">
        <v>243</v>
      </c>
      <c r="J85" s="296">
        <v>20</v>
      </c>
      <c r="K85" s="284"/>
    </row>
    <row r="86" s="1" customFormat="1" ht="15" customHeight="1">
      <c r="B86" s="295"/>
      <c r="C86" s="296" t="s">
        <v>258</v>
      </c>
      <c r="D86" s="296"/>
      <c r="E86" s="296"/>
      <c r="F86" s="297" t="s">
        <v>247</v>
      </c>
      <c r="G86" s="296"/>
      <c r="H86" s="296" t="s">
        <v>259</v>
      </c>
      <c r="I86" s="296" t="s">
        <v>243</v>
      </c>
      <c r="J86" s="296">
        <v>20</v>
      </c>
      <c r="K86" s="284"/>
    </row>
    <row r="87" s="1" customFormat="1" ht="15" customHeight="1">
      <c r="B87" s="295"/>
      <c r="C87" s="270" t="s">
        <v>260</v>
      </c>
      <c r="D87" s="270"/>
      <c r="E87" s="270"/>
      <c r="F87" s="293" t="s">
        <v>247</v>
      </c>
      <c r="G87" s="294"/>
      <c r="H87" s="270" t="s">
        <v>261</v>
      </c>
      <c r="I87" s="270" t="s">
        <v>243</v>
      </c>
      <c r="J87" s="270">
        <v>50</v>
      </c>
      <c r="K87" s="284"/>
    </row>
    <row r="88" s="1" customFormat="1" ht="15" customHeight="1">
      <c r="B88" s="295"/>
      <c r="C88" s="270" t="s">
        <v>262</v>
      </c>
      <c r="D88" s="270"/>
      <c r="E88" s="270"/>
      <c r="F88" s="293" t="s">
        <v>247</v>
      </c>
      <c r="G88" s="294"/>
      <c r="H88" s="270" t="s">
        <v>263</v>
      </c>
      <c r="I88" s="270" t="s">
        <v>243</v>
      </c>
      <c r="J88" s="270">
        <v>20</v>
      </c>
      <c r="K88" s="284"/>
    </row>
    <row r="89" s="1" customFormat="1" ht="15" customHeight="1">
      <c r="B89" s="295"/>
      <c r="C89" s="270" t="s">
        <v>264</v>
      </c>
      <c r="D89" s="270"/>
      <c r="E89" s="270"/>
      <c r="F89" s="293" t="s">
        <v>247</v>
      </c>
      <c r="G89" s="294"/>
      <c r="H89" s="270" t="s">
        <v>265</v>
      </c>
      <c r="I89" s="270" t="s">
        <v>243</v>
      </c>
      <c r="J89" s="270">
        <v>20</v>
      </c>
      <c r="K89" s="284"/>
    </row>
    <row r="90" s="1" customFormat="1" ht="15" customHeight="1">
      <c r="B90" s="295"/>
      <c r="C90" s="270" t="s">
        <v>266</v>
      </c>
      <c r="D90" s="270"/>
      <c r="E90" s="270"/>
      <c r="F90" s="293" t="s">
        <v>247</v>
      </c>
      <c r="G90" s="294"/>
      <c r="H90" s="270" t="s">
        <v>267</v>
      </c>
      <c r="I90" s="270" t="s">
        <v>243</v>
      </c>
      <c r="J90" s="270">
        <v>50</v>
      </c>
      <c r="K90" s="284"/>
    </row>
    <row r="91" s="1" customFormat="1" ht="15" customHeight="1">
      <c r="B91" s="295"/>
      <c r="C91" s="270" t="s">
        <v>268</v>
      </c>
      <c r="D91" s="270"/>
      <c r="E91" s="270"/>
      <c r="F91" s="293" t="s">
        <v>247</v>
      </c>
      <c r="G91" s="294"/>
      <c r="H91" s="270" t="s">
        <v>268</v>
      </c>
      <c r="I91" s="270" t="s">
        <v>243</v>
      </c>
      <c r="J91" s="270">
        <v>50</v>
      </c>
      <c r="K91" s="284"/>
    </row>
    <row r="92" s="1" customFormat="1" ht="15" customHeight="1">
      <c r="B92" s="295"/>
      <c r="C92" s="270" t="s">
        <v>269</v>
      </c>
      <c r="D92" s="270"/>
      <c r="E92" s="270"/>
      <c r="F92" s="293" t="s">
        <v>247</v>
      </c>
      <c r="G92" s="294"/>
      <c r="H92" s="270" t="s">
        <v>270</v>
      </c>
      <c r="I92" s="270" t="s">
        <v>243</v>
      </c>
      <c r="J92" s="270">
        <v>255</v>
      </c>
      <c r="K92" s="284"/>
    </row>
    <row r="93" s="1" customFormat="1" ht="15" customHeight="1">
      <c r="B93" s="295"/>
      <c r="C93" s="270" t="s">
        <v>271</v>
      </c>
      <c r="D93" s="270"/>
      <c r="E93" s="270"/>
      <c r="F93" s="293" t="s">
        <v>241</v>
      </c>
      <c r="G93" s="294"/>
      <c r="H93" s="270" t="s">
        <v>272</v>
      </c>
      <c r="I93" s="270" t="s">
        <v>273</v>
      </c>
      <c r="J93" s="270"/>
      <c r="K93" s="284"/>
    </row>
    <row r="94" s="1" customFormat="1" ht="15" customHeight="1">
      <c r="B94" s="295"/>
      <c r="C94" s="270" t="s">
        <v>274</v>
      </c>
      <c r="D94" s="270"/>
      <c r="E94" s="270"/>
      <c r="F94" s="293" t="s">
        <v>241</v>
      </c>
      <c r="G94" s="294"/>
      <c r="H94" s="270" t="s">
        <v>275</v>
      </c>
      <c r="I94" s="270" t="s">
        <v>276</v>
      </c>
      <c r="J94" s="270"/>
      <c r="K94" s="284"/>
    </row>
    <row r="95" s="1" customFormat="1" ht="15" customHeight="1">
      <c r="B95" s="295"/>
      <c r="C95" s="270" t="s">
        <v>277</v>
      </c>
      <c r="D95" s="270"/>
      <c r="E95" s="270"/>
      <c r="F95" s="293" t="s">
        <v>241</v>
      </c>
      <c r="G95" s="294"/>
      <c r="H95" s="270" t="s">
        <v>277</v>
      </c>
      <c r="I95" s="270" t="s">
        <v>276</v>
      </c>
      <c r="J95" s="270"/>
      <c r="K95" s="284"/>
    </row>
    <row r="96" s="1" customFormat="1" ht="15" customHeight="1">
      <c r="B96" s="295"/>
      <c r="C96" s="270" t="s">
        <v>36</v>
      </c>
      <c r="D96" s="270"/>
      <c r="E96" s="270"/>
      <c r="F96" s="293" t="s">
        <v>241</v>
      </c>
      <c r="G96" s="294"/>
      <c r="H96" s="270" t="s">
        <v>278</v>
      </c>
      <c r="I96" s="270" t="s">
        <v>276</v>
      </c>
      <c r="J96" s="270"/>
      <c r="K96" s="284"/>
    </row>
    <row r="97" s="1" customFormat="1" ht="15" customHeight="1">
      <c r="B97" s="295"/>
      <c r="C97" s="270" t="s">
        <v>46</v>
      </c>
      <c r="D97" s="270"/>
      <c r="E97" s="270"/>
      <c r="F97" s="293" t="s">
        <v>241</v>
      </c>
      <c r="G97" s="294"/>
      <c r="H97" s="270" t="s">
        <v>279</v>
      </c>
      <c r="I97" s="270" t="s">
        <v>276</v>
      </c>
      <c r="J97" s="270"/>
      <c r="K97" s="284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280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235</v>
      </c>
      <c r="D103" s="285"/>
      <c r="E103" s="285"/>
      <c r="F103" s="285" t="s">
        <v>236</v>
      </c>
      <c r="G103" s="286"/>
      <c r="H103" s="285" t="s">
        <v>52</v>
      </c>
      <c r="I103" s="285" t="s">
        <v>55</v>
      </c>
      <c r="J103" s="285" t="s">
        <v>237</v>
      </c>
      <c r="K103" s="284"/>
    </row>
    <row r="104" s="1" customFormat="1" ht="17.25" customHeight="1">
      <c r="B104" s="282"/>
      <c r="C104" s="287" t="s">
        <v>238</v>
      </c>
      <c r="D104" s="287"/>
      <c r="E104" s="287"/>
      <c r="F104" s="288" t="s">
        <v>239</v>
      </c>
      <c r="G104" s="289"/>
      <c r="H104" s="287"/>
      <c r="I104" s="287"/>
      <c r="J104" s="287" t="s">
        <v>240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="1" customFormat="1" ht="15" customHeight="1">
      <c r="B106" s="282"/>
      <c r="C106" s="270" t="s">
        <v>51</v>
      </c>
      <c r="D106" s="292"/>
      <c r="E106" s="292"/>
      <c r="F106" s="293" t="s">
        <v>241</v>
      </c>
      <c r="G106" s="270"/>
      <c r="H106" s="270" t="s">
        <v>281</v>
      </c>
      <c r="I106" s="270" t="s">
        <v>243</v>
      </c>
      <c r="J106" s="270">
        <v>20</v>
      </c>
      <c r="K106" s="284"/>
    </row>
    <row r="107" s="1" customFormat="1" ht="15" customHeight="1">
      <c r="B107" s="282"/>
      <c r="C107" s="270" t="s">
        <v>244</v>
      </c>
      <c r="D107" s="270"/>
      <c r="E107" s="270"/>
      <c r="F107" s="293" t="s">
        <v>241</v>
      </c>
      <c r="G107" s="270"/>
      <c r="H107" s="270" t="s">
        <v>281</v>
      </c>
      <c r="I107" s="270" t="s">
        <v>243</v>
      </c>
      <c r="J107" s="270">
        <v>120</v>
      </c>
      <c r="K107" s="284"/>
    </row>
    <row r="108" s="1" customFormat="1" ht="15" customHeight="1">
      <c r="B108" s="295"/>
      <c r="C108" s="270" t="s">
        <v>246</v>
      </c>
      <c r="D108" s="270"/>
      <c r="E108" s="270"/>
      <c r="F108" s="293" t="s">
        <v>247</v>
      </c>
      <c r="G108" s="270"/>
      <c r="H108" s="270" t="s">
        <v>281</v>
      </c>
      <c r="I108" s="270" t="s">
        <v>243</v>
      </c>
      <c r="J108" s="270">
        <v>50</v>
      </c>
      <c r="K108" s="284"/>
    </row>
    <row r="109" s="1" customFormat="1" ht="15" customHeight="1">
      <c r="B109" s="295"/>
      <c r="C109" s="270" t="s">
        <v>249</v>
      </c>
      <c r="D109" s="270"/>
      <c r="E109" s="270"/>
      <c r="F109" s="293" t="s">
        <v>241</v>
      </c>
      <c r="G109" s="270"/>
      <c r="H109" s="270" t="s">
        <v>281</v>
      </c>
      <c r="I109" s="270" t="s">
        <v>251</v>
      </c>
      <c r="J109" s="270"/>
      <c r="K109" s="284"/>
    </row>
    <row r="110" s="1" customFormat="1" ht="15" customHeight="1">
      <c r="B110" s="295"/>
      <c r="C110" s="270" t="s">
        <v>260</v>
      </c>
      <c r="D110" s="270"/>
      <c r="E110" s="270"/>
      <c r="F110" s="293" t="s">
        <v>247</v>
      </c>
      <c r="G110" s="270"/>
      <c r="H110" s="270" t="s">
        <v>281</v>
      </c>
      <c r="I110" s="270" t="s">
        <v>243</v>
      </c>
      <c r="J110" s="270">
        <v>50</v>
      </c>
      <c r="K110" s="284"/>
    </row>
    <row r="111" s="1" customFormat="1" ht="15" customHeight="1">
      <c r="B111" s="295"/>
      <c r="C111" s="270" t="s">
        <v>268</v>
      </c>
      <c r="D111" s="270"/>
      <c r="E111" s="270"/>
      <c r="F111" s="293" t="s">
        <v>247</v>
      </c>
      <c r="G111" s="270"/>
      <c r="H111" s="270" t="s">
        <v>281</v>
      </c>
      <c r="I111" s="270" t="s">
        <v>243</v>
      </c>
      <c r="J111" s="270">
        <v>50</v>
      </c>
      <c r="K111" s="284"/>
    </row>
    <row r="112" s="1" customFormat="1" ht="15" customHeight="1">
      <c r="B112" s="295"/>
      <c r="C112" s="270" t="s">
        <v>266</v>
      </c>
      <c r="D112" s="270"/>
      <c r="E112" s="270"/>
      <c r="F112" s="293" t="s">
        <v>247</v>
      </c>
      <c r="G112" s="270"/>
      <c r="H112" s="270" t="s">
        <v>281</v>
      </c>
      <c r="I112" s="270" t="s">
        <v>243</v>
      </c>
      <c r="J112" s="270">
        <v>50</v>
      </c>
      <c r="K112" s="284"/>
    </row>
    <row r="113" s="1" customFormat="1" ht="15" customHeight="1">
      <c r="B113" s="295"/>
      <c r="C113" s="270" t="s">
        <v>51</v>
      </c>
      <c r="D113" s="270"/>
      <c r="E113" s="270"/>
      <c r="F113" s="293" t="s">
        <v>241</v>
      </c>
      <c r="G113" s="270"/>
      <c r="H113" s="270" t="s">
        <v>282</v>
      </c>
      <c r="I113" s="270" t="s">
        <v>243</v>
      </c>
      <c r="J113" s="270">
        <v>20</v>
      </c>
      <c r="K113" s="284"/>
    </row>
    <row r="114" s="1" customFormat="1" ht="15" customHeight="1">
      <c r="B114" s="295"/>
      <c r="C114" s="270" t="s">
        <v>283</v>
      </c>
      <c r="D114" s="270"/>
      <c r="E114" s="270"/>
      <c r="F114" s="293" t="s">
        <v>241</v>
      </c>
      <c r="G114" s="270"/>
      <c r="H114" s="270" t="s">
        <v>284</v>
      </c>
      <c r="I114" s="270" t="s">
        <v>243</v>
      </c>
      <c r="J114" s="270">
        <v>120</v>
      </c>
      <c r="K114" s="284"/>
    </row>
    <row r="115" s="1" customFormat="1" ht="15" customHeight="1">
      <c r="B115" s="295"/>
      <c r="C115" s="270" t="s">
        <v>36</v>
      </c>
      <c r="D115" s="270"/>
      <c r="E115" s="270"/>
      <c r="F115" s="293" t="s">
        <v>241</v>
      </c>
      <c r="G115" s="270"/>
      <c r="H115" s="270" t="s">
        <v>285</v>
      </c>
      <c r="I115" s="270" t="s">
        <v>276</v>
      </c>
      <c r="J115" s="270"/>
      <c r="K115" s="284"/>
    </row>
    <row r="116" s="1" customFormat="1" ht="15" customHeight="1">
      <c r="B116" s="295"/>
      <c r="C116" s="270" t="s">
        <v>46</v>
      </c>
      <c r="D116" s="270"/>
      <c r="E116" s="270"/>
      <c r="F116" s="293" t="s">
        <v>241</v>
      </c>
      <c r="G116" s="270"/>
      <c r="H116" s="270" t="s">
        <v>286</v>
      </c>
      <c r="I116" s="270" t="s">
        <v>276</v>
      </c>
      <c r="J116" s="270"/>
      <c r="K116" s="284"/>
    </row>
    <row r="117" s="1" customFormat="1" ht="15" customHeight="1">
      <c r="B117" s="295"/>
      <c r="C117" s="270" t="s">
        <v>55</v>
      </c>
      <c r="D117" s="270"/>
      <c r="E117" s="270"/>
      <c r="F117" s="293" t="s">
        <v>241</v>
      </c>
      <c r="G117" s="270"/>
      <c r="H117" s="270" t="s">
        <v>287</v>
      </c>
      <c r="I117" s="270" t="s">
        <v>288</v>
      </c>
      <c r="J117" s="270"/>
      <c r="K117" s="284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1" t="s">
        <v>289</v>
      </c>
      <c r="D122" s="261"/>
      <c r="E122" s="261"/>
      <c r="F122" s="261"/>
      <c r="G122" s="261"/>
      <c r="H122" s="261"/>
      <c r="I122" s="261"/>
      <c r="J122" s="261"/>
      <c r="K122" s="312"/>
    </row>
    <row r="123" s="1" customFormat="1" ht="17.25" customHeight="1">
      <c r="B123" s="313"/>
      <c r="C123" s="285" t="s">
        <v>235</v>
      </c>
      <c r="D123" s="285"/>
      <c r="E123" s="285"/>
      <c r="F123" s="285" t="s">
        <v>236</v>
      </c>
      <c r="G123" s="286"/>
      <c r="H123" s="285" t="s">
        <v>52</v>
      </c>
      <c r="I123" s="285" t="s">
        <v>55</v>
      </c>
      <c r="J123" s="285" t="s">
        <v>237</v>
      </c>
      <c r="K123" s="314"/>
    </row>
    <row r="124" s="1" customFormat="1" ht="17.25" customHeight="1">
      <c r="B124" s="313"/>
      <c r="C124" s="287" t="s">
        <v>238</v>
      </c>
      <c r="D124" s="287"/>
      <c r="E124" s="287"/>
      <c r="F124" s="288" t="s">
        <v>239</v>
      </c>
      <c r="G124" s="289"/>
      <c r="H124" s="287"/>
      <c r="I124" s="287"/>
      <c r="J124" s="287" t="s">
        <v>240</v>
      </c>
      <c r="K124" s="314"/>
    </row>
    <row r="125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="1" customFormat="1" ht="15" customHeight="1">
      <c r="B126" s="315"/>
      <c r="C126" s="270" t="s">
        <v>244</v>
      </c>
      <c r="D126" s="292"/>
      <c r="E126" s="292"/>
      <c r="F126" s="293" t="s">
        <v>241</v>
      </c>
      <c r="G126" s="270"/>
      <c r="H126" s="270" t="s">
        <v>281</v>
      </c>
      <c r="I126" s="270" t="s">
        <v>243</v>
      </c>
      <c r="J126" s="270">
        <v>120</v>
      </c>
      <c r="K126" s="318"/>
    </row>
    <row r="127" s="1" customFormat="1" ht="15" customHeight="1">
      <c r="B127" s="315"/>
      <c r="C127" s="270" t="s">
        <v>290</v>
      </c>
      <c r="D127" s="270"/>
      <c r="E127" s="270"/>
      <c r="F127" s="293" t="s">
        <v>241</v>
      </c>
      <c r="G127" s="270"/>
      <c r="H127" s="270" t="s">
        <v>291</v>
      </c>
      <c r="I127" s="270" t="s">
        <v>243</v>
      </c>
      <c r="J127" s="270" t="s">
        <v>292</v>
      </c>
      <c r="K127" s="318"/>
    </row>
    <row r="128" s="1" customFormat="1" ht="15" customHeight="1">
      <c r="B128" s="315"/>
      <c r="C128" s="270" t="s">
        <v>189</v>
      </c>
      <c r="D128" s="270"/>
      <c r="E128" s="270"/>
      <c r="F128" s="293" t="s">
        <v>241</v>
      </c>
      <c r="G128" s="270"/>
      <c r="H128" s="270" t="s">
        <v>293</v>
      </c>
      <c r="I128" s="270" t="s">
        <v>243</v>
      </c>
      <c r="J128" s="270" t="s">
        <v>292</v>
      </c>
      <c r="K128" s="318"/>
    </row>
    <row r="129" s="1" customFormat="1" ht="15" customHeight="1">
      <c r="B129" s="315"/>
      <c r="C129" s="270" t="s">
        <v>252</v>
      </c>
      <c r="D129" s="270"/>
      <c r="E129" s="270"/>
      <c r="F129" s="293" t="s">
        <v>247</v>
      </c>
      <c r="G129" s="270"/>
      <c r="H129" s="270" t="s">
        <v>253</v>
      </c>
      <c r="I129" s="270" t="s">
        <v>243</v>
      </c>
      <c r="J129" s="270">
        <v>15</v>
      </c>
      <c r="K129" s="318"/>
    </row>
    <row r="130" s="1" customFormat="1" ht="15" customHeight="1">
      <c r="B130" s="315"/>
      <c r="C130" s="296" t="s">
        <v>254</v>
      </c>
      <c r="D130" s="296"/>
      <c r="E130" s="296"/>
      <c r="F130" s="297" t="s">
        <v>247</v>
      </c>
      <c r="G130" s="296"/>
      <c r="H130" s="296" t="s">
        <v>255</v>
      </c>
      <c r="I130" s="296" t="s">
        <v>243</v>
      </c>
      <c r="J130" s="296">
        <v>15</v>
      </c>
      <c r="K130" s="318"/>
    </row>
    <row r="131" s="1" customFormat="1" ht="15" customHeight="1">
      <c r="B131" s="315"/>
      <c r="C131" s="296" t="s">
        <v>256</v>
      </c>
      <c r="D131" s="296"/>
      <c r="E131" s="296"/>
      <c r="F131" s="297" t="s">
        <v>247</v>
      </c>
      <c r="G131" s="296"/>
      <c r="H131" s="296" t="s">
        <v>257</v>
      </c>
      <c r="I131" s="296" t="s">
        <v>243</v>
      </c>
      <c r="J131" s="296">
        <v>20</v>
      </c>
      <c r="K131" s="318"/>
    </row>
    <row r="132" s="1" customFormat="1" ht="15" customHeight="1">
      <c r="B132" s="315"/>
      <c r="C132" s="296" t="s">
        <v>258</v>
      </c>
      <c r="D132" s="296"/>
      <c r="E132" s="296"/>
      <c r="F132" s="297" t="s">
        <v>247</v>
      </c>
      <c r="G132" s="296"/>
      <c r="H132" s="296" t="s">
        <v>259</v>
      </c>
      <c r="I132" s="296" t="s">
        <v>243</v>
      </c>
      <c r="J132" s="296">
        <v>20</v>
      </c>
      <c r="K132" s="318"/>
    </row>
    <row r="133" s="1" customFormat="1" ht="15" customHeight="1">
      <c r="B133" s="315"/>
      <c r="C133" s="270" t="s">
        <v>246</v>
      </c>
      <c r="D133" s="270"/>
      <c r="E133" s="270"/>
      <c r="F133" s="293" t="s">
        <v>247</v>
      </c>
      <c r="G133" s="270"/>
      <c r="H133" s="270" t="s">
        <v>281</v>
      </c>
      <c r="I133" s="270" t="s">
        <v>243</v>
      </c>
      <c r="J133" s="270">
        <v>50</v>
      </c>
      <c r="K133" s="318"/>
    </row>
    <row r="134" s="1" customFormat="1" ht="15" customHeight="1">
      <c r="B134" s="315"/>
      <c r="C134" s="270" t="s">
        <v>260</v>
      </c>
      <c r="D134" s="270"/>
      <c r="E134" s="270"/>
      <c r="F134" s="293" t="s">
        <v>247</v>
      </c>
      <c r="G134" s="270"/>
      <c r="H134" s="270" t="s">
        <v>281</v>
      </c>
      <c r="I134" s="270" t="s">
        <v>243</v>
      </c>
      <c r="J134" s="270">
        <v>50</v>
      </c>
      <c r="K134" s="318"/>
    </row>
    <row r="135" s="1" customFormat="1" ht="15" customHeight="1">
      <c r="B135" s="315"/>
      <c r="C135" s="270" t="s">
        <v>266</v>
      </c>
      <c r="D135" s="270"/>
      <c r="E135" s="270"/>
      <c r="F135" s="293" t="s">
        <v>247</v>
      </c>
      <c r="G135" s="270"/>
      <c r="H135" s="270" t="s">
        <v>281</v>
      </c>
      <c r="I135" s="270" t="s">
        <v>243</v>
      </c>
      <c r="J135" s="270">
        <v>50</v>
      </c>
      <c r="K135" s="318"/>
    </row>
    <row r="136" s="1" customFormat="1" ht="15" customHeight="1">
      <c r="B136" s="315"/>
      <c r="C136" s="270" t="s">
        <v>268</v>
      </c>
      <c r="D136" s="270"/>
      <c r="E136" s="270"/>
      <c r="F136" s="293" t="s">
        <v>247</v>
      </c>
      <c r="G136" s="270"/>
      <c r="H136" s="270" t="s">
        <v>281</v>
      </c>
      <c r="I136" s="270" t="s">
        <v>243</v>
      </c>
      <c r="J136" s="270">
        <v>50</v>
      </c>
      <c r="K136" s="318"/>
    </row>
    <row r="137" s="1" customFormat="1" ht="15" customHeight="1">
      <c r="B137" s="315"/>
      <c r="C137" s="270" t="s">
        <v>269</v>
      </c>
      <c r="D137" s="270"/>
      <c r="E137" s="270"/>
      <c r="F137" s="293" t="s">
        <v>247</v>
      </c>
      <c r="G137" s="270"/>
      <c r="H137" s="270" t="s">
        <v>294</v>
      </c>
      <c r="I137" s="270" t="s">
        <v>243</v>
      </c>
      <c r="J137" s="270">
        <v>255</v>
      </c>
      <c r="K137" s="318"/>
    </row>
    <row r="138" s="1" customFormat="1" ht="15" customHeight="1">
      <c r="B138" s="315"/>
      <c r="C138" s="270" t="s">
        <v>271</v>
      </c>
      <c r="D138" s="270"/>
      <c r="E138" s="270"/>
      <c r="F138" s="293" t="s">
        <v>241</v>
      </c>
      <c r="G138" s="270"/>
      <c r="H138" s="270" t="s">
        <v>295</v>
      </c>
      <c r="I138" s="270" t="s">
        <v>273</v>
      </c>
      <c r="J138" s="270"/>
      <c r="K138" s="318"/>
    </row>
    <row r="139" s="1" customFormat="1" ht="15" customHeight="1">
      <c r="B139" s="315"/>
      <c r="C139" s="270" t="s">
        <v>274</v>
      </c>
      <c r="D139" s="270"/>
      <c r="E139" s="270"/>
      <c r="F139" s="293" t="s">
        <v>241</v>
      </c>
      <c r="G139" s="270"/>
      <c r="H139" s="270" t="s">
        <v>296</v>
      </c>
      <c r="I139" s="270" t="s">
        <v>276</v>
      </c>
      <c r="J139" s="270"/>
      <c r="K139" s="318"/>
    </row>
    <row r="140" s="1" customFormat="1" ht="15" customHeight="1">
      <c r="B140" s="315"/>
      <c r="C140" s="270" t="s">
        <v>277</v>
      </c>
      <c r="D140" s="270"/>
      <c r="E140" s="270"/>
      <c r="F140" s="293" t="s">
        <v>241</v>
      </c>
      <c r="G140" s="270"/>
      <c r="H140" s="270" t="s">
        <v>277</v>
      </c>
      <c r="I140" s="270" t="s">
        <v>276</v>
      </c>
      <c r="J140" s="270"/>
      <c r="K140" s="318"/>
    </row>
    <row r="141" s="1" customFormat="1" ht="15" customHeight="1">
      <c r="B141" s="315"/>
      <c r="C141" s="270" t="s">
        <v>36</v>
      </c>
      <c r="D141" s="270"/>
      <c r="E141" s="270"/>
      <c r="F141" s="293" t="s">
        <v>241</v>
      </c>
      <c r="G141" s="270"/>
      <c r="H141" s="270" t="s">
        <v>297</v>
      </c>
      <c r="I141" s="270" t="s">
        <v>276</v>
      </c>
      <c r="J141" s="270"/>
      <c r="K141" s="318"/>
    </row>
    <row r="142" s="1" customFormat="1" ht="15" customHeight="1">
      <c r="B142" s="315"/>
      <c r="C142" s="270" t="s">
        <v>298</v>
      </c>
      <c r="D142" s="270"/>
      <c r="E142" s="270"/>
      <c r="F142" s="293" t="s">
        <v>241</v>
      </c>
      <c r="G142" s="270"/>
      <c r="H142" s="270" t="s">
        <v>299</v>
      </c>
      <c r="I142" s="270" t="s">
        <v>276</v>
      </c>
      <c r="J142" s="270"/>
      <c r="K142" s="318"/>
    </row>
    <row r="143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300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235</v>
      </c>
      <c r="D148" s="285"/>
      <c r="E148" s="285"/>
      <c r="F148" s="285" t="s">
        <v>236</v>
      </c>
      <c r="G148" s="286"/>
      <c r="H148" s="285" t="s">
        <v>52</v>
      </c>
      <c r="I148" s="285" t="s">
        <v>55</v>
      </c>
      <c r="J148" s="285" t="s">
        <v>237</v>
      </c>
      <c r="K148" s="284"/>
    </row>
    <row r="149" s="1" customFormat="1" ht="17.25" customHeight="1">
      <c r="B149" s="282"/>
      <c r="C149" s="287" t="s">
        <v>238</v>
      </c>
      <c r="D149" s="287"/>
      <c r="E149" s="287"/>
      <c r="F149" s="288" t="s">
        <v>239</v>
      </c>
      <c r="G149" s="289"/>
      <c r="H149" s="287"/>
      <c r="I149" s="287"/>
      <c r="J149" s="287" t="s">
        <v>240</v>
      </c>
      <c r="K149" s="284"/>
    </row>
    <row r="150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="1" customFormat="1" ht="15" customHeight="1">
      <c r="B151" s="295"/>
      <c r="C151" s="322" t="s">
        <v>244</v>
      </c>
      <c r="D151" s="270"/>
      <c r="E151" s="270"/>
      <c r="F151" s="323" t="s">
        <v>241</v>
      </c>
      <c r="G151" s="270"/>
      <c r="H151" s="322" t="s">
        <v>281</v>
      </c>
      <c r="I151" s="322" t="s">
        <v>243</v>
      </c>
      <c r="J151" s="322">
        <v>120</v>
      </c>
      <c r="K151" s="318"/>
    </row>
    <row r="152" s="1" customFormat="1" ht="15" customHeight="1">
      <c r="B152" s="295"/>
      <c r="C152" s="322" t="s">
        <v>290</v>
      </c>
      <c r="D152" s="270"/>
      <c r="E152" s="270"/>
      <c r="F152" s="323" t="s">
        <v>241</v>
      </c>
      <c r="G152" s="270"/>
      <c r="H152" s="322" t="s">
        <v>301</v>
      </c>
      <c r="I152" s="322" t="s">
        <v>243</v>
      </c>
      <c r="J152" s="322" t="s">
        <v>292</v>
      </c>
      <c r="K152" s="318"/>
    </row>
    <row r="153" s="1" customFormat="1" ht="15" customHeight="1">
      <c r="B153" s="295"/>
      <c r="C153" s="322" t="s">
        <v>189</v>
      </c>
      <c r="D153" s="270"/>
      <c r="E153" s="270"/>
      <c r="F153" s="323" t="s">
        <v>241</v>
      </c>
      <c r="G153" s="270"/>
      <c r="H153" s="322" t="s">
        <v>302</v>
      </c>
      <c r="I153" s="322" t="s">
        <v>243</v>
      </c>
      <c r="J153" s="322" t="s">
        <v>292</v>
      </c>
      <c r="K153" s="318"/>
    </row>
    <row r="154" s="1" customFormat="1" ht="15" customHeight="1">
      <c r="B154" s="295"/>
      <c r="C154" s="322" t="s">
        <v>246</v>
      </c>
      <c r="D154" s="270"/>
      <c r="E154" s="270"/>
      <c r="F154" s="323" t="s">
        <v>247</v>
      </c>
      <c r="G154" s="270"/>
      <c r="H154" s="322" t="s">
        <v>281</v>
      </c>
      <c r="I154" s="322" t="s">
        <v>243</v>
      </c>
      <c r="J154" s="322">
        <v>50</v>
      </c>
      <c r="K154" s="318"/>
    </row>
    <row r="155" s="1" customFormat="1" ht="15" customHeight="1">
      <c r="B155" s="295"/>
      <c r="C155" s="322" t="s">
        <v>249</v>
      </c>
      <c r="D155" s="270"/>
      <c r="E155" s="270"/>
      <c r="F155" s="323" t="s">
        <v>241</v>
      </c>
      <c r="G155" s="270"/>
      <c r="H155" s="322" t="s">
        <v>281</v>
      </c>
      <c r="I155" s="322" t="s">
        <v>251</v>
      </c>
      <c r="J155" s="322"/>
      <c r="K155" s="318"/>
    </row>
    <row r="156" s="1" customFormat="1" ht="15" customHeight="1">
      <c r="B156" s="295"/>
      <c r="C156" s="322" t="s">
        <v>260</v>
      </c>
      <c r="D156" s="270"/>
      <c r="E156" s="270"/>
      <c r="F156" s="323" t="s">
        <v>247</v>
      </c>
      <c r="G156" s="270"/>
      <c r="H156" s="322" t="s">
        <v>281</v>
      </c>
      <c r="I156" s="322" t="s">
        <v>243</v>
      </c>
      <c r="J156" s="322">
        <v>50</v>
      </c>
      <c r="K156" s="318"/>
    </row>
    <row r="157" s="1" customFormat="1" ht="15" customHeight="1">
      <c r="B157" s="295"/>
      <c r="C157" s="322" t="s">
        <v>268</v>
      </c>
      <c r="D157" s="270"/>
      <c r="E157" s="270"/>
      <c r="F157" s="323" t="s">
        <v>247</v>
      </c>
      <c r="G157" s="270"/>
      <c r="H157" s="322" t="s">
        <v>281</v>
      </c>
      <c r="I157" s="322" t="s">
        <v>243</v>
      </c>
      <c r="J157" s="322">
        <v>50</v>
      </c>
      <c r="K157" s="318"/>
    </row>
    <row r="158" s="1" customFormat="1" ht="15" customHeight="1">
      <c r="B158" s="295"/>
      <c r="C158" s="322" t="s">
        <v>266</v>
      </c>
      <c r="D158" s="270"/>
      <c r="E158" s="270"/>
      <c r="F158" s="323" t="s">
        <v>247</v>
      </c>
      <c r="G158" s="270"/>
      <c r="H158" s="322" t="s">
        <v>281</v>
      </c>
      <c r="I158" s="322" t="s">
        <v>243</v>
      </c>
      <c r="J158" s="322">
        <v>50</v>
      </c>
      <c r="K158" s="318"/>
    </row>
    <row r="159" s="1" customFormat="1" ht="15" customHeight="1">
      <c r="B159" s="295"/>
      <c r="C159" s="322" t="s">
        <v>80</v>
      </c>
      <c r="D159" s="270"/>
      <c r="E159" s="270"/>
      <c r="F159" s="323" t="s">
        <v>241</v>
      </c>
      <c r="G159" s="270"/>
      <c r="H159" s="322" t="s">
        <v>303</v>
      </c>
      <c r="I159" s="322" t="s">
        <v>243</v>
      </c>
      <c r="J159" s="322" t="s">
        <v>304</v>
      </c>
      <c r="K159" s="318"/>
    </row>
    <row r="160" s="1" customFormat="1" ht="15" customHeight="1">
      <c r="B160" s="295"/>
      <c r="C160" s="322" t="s">
        <v>305</v>
      </c>
      <c r="D160" s="270"/>
      <c r="E160" s="270"/>
      <c r="F160" s="323" t="s">
        <v>241</v>
      </c>
      <c r="G160" s="270"/>
      <c r="H160" s="322" t="s">
        <v>306</v>
      </c>
      <c r="I160" s="322" t="s">
        <v>276</v>
      </c>
      <c r="J160" s="322"/>
      <c r="K160" s="318"/>
    </row>
    <row r="16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307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235</v>
      </c>
      <c r="D166" s="285"/>
      <c r="E166" s="285"/>
      <c r="F166" s="285" t="s">
        <v>236</v>
      </c>
      <c r="G166" s="327"/>
      <c r="H166" s="328" t="s">
        <v>52</v>
      </c>
      <c r="I166" s="328" t="s">
        <v>55</v>
      </c>
      <c r="J166" s="285" t="s">
        <v>237</v>
      </c>
      <c r="K166" s="262"/>
    </row>
    <row r="167" s="1" customFormat="1" ht="17.25" customHeight="1">
      <c r="B167" s="263"/>
      <c r="C167" s="287" t="s">
        <v>238</v>
      </c>
      <c r="D167" s="287"/>
      <c r="E167" s="287"/>
      <c r="F167" s="288" t="s">
        <v>239</v>
      </c>
      <c r="G167" s="329"/>
      <c r="H167" s="330"/>
      <c r="I167" s="330"/>
      <c r="J167" s="287" t="s">
        <v>240</v>
      </c>
      <c r="K167" s="265"/>
    </row>
    <row r="168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="1" customFormat="1" ht="15" customHeight="1">
      <c r="B169" s="295"/>
      <c r="C169" s="270" t="s">
        <v>244</v>
      </c>
      <c r="D169" s="270"/>
      <c r="E169" s="270"/>
      <c r="F169" s="293" t="s">
        <v>241</v>
      </c>
      <c r="G169" s="270"/>
      <c r="H169" s="270" t="s">
        <v>281</v>
      </c>
      <c r="I169" s="270" t="s">
        <v>243</v>
      </c>
      <c r="J169" s="270">
        <v>120</v>
      </c>
      <c r="K169" s="318"/>
    </row>
    <row r="170" s="1" customFormat="1" ht="15" customHeight="1">
      <c r="B170" s="295"/>
      <c r="C170" s="270" t="s">
        <v>290</v>
      </c>
      <c r="D170" s="270"/>
      <c r="E170" s="270"/>
      <c r="F170" s="293" t="s">
        <v>241</v>
      </c>
      <c r="G170" s="270"/>
      <c r="H170" s="270" t="s">
        <v>291</v>
      </c>
      <c r="I170" s="270" t="s">
        <v>243</v>
      </c>
      <c r="J170" s="270" t="s">
        <v>292</v>
      </c>
      <c r="K170" s="318"/>
    </row>
    <row r="171" s="1" customFormat="1" ht="15" customHeight="1">
      <c r="B171" s="295"/>
      <c r="C171" s="270" t="s">
        <v>189</v>
      </c>
      <c r="D171" s="270"/>
      <c r="E171" s="270"/>
      <c r="F171" s="293" t="s">
        <v>241</v>
      </c>
      <c r="G171" s="270"/>
      <c r="H171" s="270" t="s">
        <v>308</v>
      </c>
      <c r="I171" s="270" t="s">
        <v>243</v>
      </c>
      <c r="J171" s="270" t="s">
        <v>292</v>
      </c>
      <c r="K171" s="318"/>
    </row>
    <row r="172" s="1" customFormat="1" ht="15" customHeight="1">
      <c r="B172" s="295"/>
      <c r="C172" s="270" t="s">
        <v>246</v>
      </c>
      <c r="D172" s="270"/>
      <c r="E172" s="270"/>
      <c r="F172" s="293" t="s">
        <v>247</v>
      </c>
      <c r="G172" s="270"/>
      <c r="H172" s="270" t="s">
        <v>308</v>
      </c>
      <c r="I172" s="270" t="s">
        <v>243</v>
      </c>
      <c r="J172" s="270">
        <v>50</v>
      </c>
      <c r="K172" s="318"/>
    </row>
    <row r="173" s="1" customFormat="1" ht="15" customHeight="1">
      <c r="B173" s="295"/>
      <c r="C173" s="270" t="s">
        <v>249</v>
      </c>
      <c r="D173" s="270"/>
      <c r="E173" s="270"/>
      <c r="F173" s="293" t="s">
        <v>241</v>
      </c>
      <c r="G173" s="270"/>
      <c r="H173" s="270" t="s">
        <v>308</v>
      </c>
      <c r="I173" s="270" t="s">
        <v>251</v>
      </c>
      <c r="J173" s="270"/>
      <c r="K173" s="318"/>
    </row>
    <row r="174" s="1" customFormat="1" ht="15" customHeight="1">
      <c r="B174" s="295"/>
      <c r="C174" s="270" t="s">
        <v>260</v>
      </c>
      <c r="D174" s="270"/>
      <c r="E174" s="270"/>
      <c r="F174" s="293" t="s">
        <v>247</v>
      </c>
      <c r="G174" s="270"/>
      <c r="H174" s="270" t="s">
        <v>308</v>
      </c>
      <c r="I174" s="270" t="s">
        <v>243</v>
      </c>
      <c r="J174" s="270">
        <v>50</v>
      </c>
      <c r="K174" s="318"/>
    </row>
    <row r="175" s="1" customFormat="1" ht="15" customHeight="1">
      <c r="B175" s="295"/>
      <c r="C175" s="270" t="s">
        <v>268</v>
      </c>
      <c r="D175" s="270"/>
      <c r="E175" s="270"/>
      <c r="F175" s="293" t="s">
        <v>247</v>
      </c>
      <c r="G175" s="270"/>
      <c r="H175" s="270" t="s">
        <v>308</v>
      </c>
      <c r="I175" s="270" t="s">
        <v>243</v>
      </c>
      <c r="J175" s="270">
        <v>50</v>
      </c>
      <c r="K175" s="318"/>
    </row>
    <row r="176" s="1" customFormat="1" ht="15" customHeight="1">
      <c r="B176" s="295"/>
      <c r="C176" s="270" t="s">
        <v>266</v>
      </c>
      <c r="D176" s="270"/>
      <c r="E176" s="270"/>
      <c r="F176" s="293" t="s">
        <v>247</v>
      </c>
      <c r="G176" s="270"/>
      <c r="H176" s="270" t="s">
        <v>308</v>
      </c>
      <c r="I176" s="270" t="s">
        <v>243</v>
      </c>
      <c r="J176" s="270">
        <v>50</v>
      </c>
      <c r="K176" s="318"/>
    </row>
    <row r="177" s="1" customFormat="1" ht="15" customHeight="1">
      <c r="B177" s="295"/>
      <c r="C177" s="270" t="s">
        <v>91</v>
      </c>
      <c r="D177" s="270"/>
      <c r="E177" s="270"/>
      <c r="F177" s="293" t="s">
        <v>241</v>
      </c>
      <c r="G177" s="270"/>
      <c r="H177" s="270" t="s">
        <v>309</v>
      </c>
      <c r="I177" s="270" t="s">
        <v>310</v>
      </c>
      <c r="J177" s="270"/>
      <c r="K177" s="318"/>
    </row>
    <row r="178" s="1" customFormat="1" ht="15" customHeight="1">
      <c r="B178" s="295"/>
      <c r="C178" s="270" t="s">
        <v>55</v>
      </c>
      <c r="D178" s="270"/>
      <c r="E178" s="270"/>
      <c r="F178" s="293" t="s">
        <v>241</v>
      </c>
      <c r="G178" s="270"/>
      <c r="H178" s="270" t="s">
        <v>311</v>
      </c>
      <c r="I178" s="270" t="s">
        <v>312</v>
      </c>
      <c r="J178" s="270">
        <v>1</v>
      </c>
      <c r="K178" s="318"/>
    </row>
    <row r="179" s="1" customFormat="1" ht="15" customHeight="1">
      <c r="B179" s="295"/>
      <c r="C179" s="270" t="s">
        <v>51</v>
      </c>
      <c r="D179" s="270"/>
      <c r="E179" s="270"/>
      <c r="F179" s="293" t="s">
        <v>241</v>
      </c>
      <c r="G179" s="270"/>
      <c r="H179" s="270" t="s">
        <v>313</v>
      </c>
      <c r="I179" s="270" t="s">
        <v>243</v>
      </c>
      <c r="J179" s="270">
        <v>20</v>
      </c>
      <c r="K179" s="318"/>
    </row>
    <row r="180" s="1" customFormat="1" ht="15" customHeight="1">
      <c r="B180" s="295"/>
      <c r="C180" s="270" t="s">
        <v>52</v>
      </c>
      <c r="D180" s="270"/>
      <c r="E180" s="270"/>
      <c r="F180" s="293" t="s">
        <v>241</v>
      </c>
      <c r="G180" s="270"/>
      <c r="H180" s="270" t="s">
        <v>314</v>
      </c>
      <c r="I180" s="270" t="s">
        <v>243</v>
      </c>
      <c r="J180" s="270">
        <v>255</v>
      </c>
      <c r="K180" s="318"/>
    </row>
    <row r="181" s="1" customFormat="1" ht="15" customHeight="1">
      <c r="B181" s="295"/>
      <c r="C181" s="270" t="s">
        <v>92</v>
      </c>
      <c r="D181" s="270"/>
      <c r="E181" s="270"/>
      <c r="F181" s="293" t="s">
        <v>241</v>
      </c>
      <c r="G181" s="270"/>
      <c r="H181" s="270" t="s">
        <v>205</v>
      </c>
      <c r="I181" s="270" t="s">
        <v>243</v>
      </c>
      <c r="J181" s="270">
        <v>10</v>
      </c>
      <c r="K181" s="318"/>
    </row>
    <row r="182" s="1" customFormat="1" ht="15" customHeight="1">
      <c r="B182" s="295"/>
      <c r="C182" s="270" t="s">
        <v>93</v>
      </c>
      <c r="D182" s="270"/>
      <c r="E182" s="270"/>
      <c r="F182" s="293" t="s">
        <v>241</v>
      </c>
      <c r="G182" s="270"/>
      <c r="H182" s="270" t="s">
        <v>315</v>
      </c>
      <c r="I182" s="270" t="s">
        <v>276</v>
      </c>
      <c r="J182" s="270"/>
      <c r="K182" s="318"/>
    </row>
    <row r="183" s="1" customFormat="1" ht="15" customHeight="1">
      <c r="B183" s="295"/>
      <c r="C183" s="270" t="s">
        <v>316</v>
      </c>
      <c r="D183" s="270"/>
      <c r="E183" s="270"/>
      <c r="F183" s="293" t="s">
        <v>241</v>
      </c>
      <c r="G183" s="270"/>
      <c r="H183" s="270" t="s">
        <v>317</v>
      </c>
      <c r="I183" s="270" t="s">
        <v>276</v>
      </c>
      <c r="J183" s="270"/>
      <c r="K183" s="318"/>
    </row>
    <row r="184" s="1" customFormat="1" ht="15" customHeight="1">
      <c r="B184" s="295"/>
      <c r="C184" s="270" t="s">
        <v>305</v>
      </c>
      <c r="D184" s="270"/>
      <c r="E184" s="270"/>
      <c r="F184" s="293" t="s">
        <v>241</v>
      </c>
      <c r="G184" s="270"/>
      <c r="H184" s="270" t="s">
        <v>318</v>
      </c>
      <c r="I184" s="270" t="s">
        <v>276</v>
      </c>
      <c r="J184" s="270"/>
      <c r="K184" s="318"/>
    </row>
    <row r="185" s="1" customFormat="1" ht="15" customHeight="1">
      <c r="B185" s="295"/>
      <c r="C185" s="270" t="s">
        <v>95</v>
      </c>
      <c r="D185" s="270"/>
      <c r="E185" s="270"/>
      <c r="F185" s="293" t="s">
        <v>247</v>
      </c>
      <c r="G185" s="270"/>
      <c r="H185" s="270" t="s">
        <v>319</v>
      </c>
      <c r="I185" s="270" t="s">
        <v>243</v>
      </c>
      <c r="J185" s="270">
        <v>50</v>
      </c>
      <c r="K185" s="318"/>
    </row>
    <row r="186" s="1" customFormat="1" ht="15" customHeight="1">
      <c r="B186" s="295"/>
      <c r="C186" s="270" t="s">
        <v>320</v>
      </c>
      <c r="D186" s="270"/>
      <c r="E186" s="270"/>
      <c r="F186" s="293" t="s">
        <v>247</v>
      </c>
      <c r="G186" s="270"/>
      <c r="H186" s="270" t="s">
        <v>321</v>
      </c>
      <c r="I186" s="270" t="s">
        <v>322</v>
      </c>
      <c r="J186" s="270"/>
      <c r="K186" s="318"/>
    </row>
    <row r="187" s="1" customFormat="1" ht="15" customHeight="1">
      <c r="B187" s="295"/>
      <c r="C187" s="270" t="s">
        <v>323</v>
      </c>
      <c r="D187" s="270"/>
      <c r="E187" s="270"/>
      <c r="F187" s="293" t="s">
        <v>247</v>
      </c>
      <c r="G187" s="270"/>
      <c r="H187" s="270" t="s">
        <v>324</v>
      </c>
      <c r="I187" s="270" t="s">
        <v>322</v>
      </c>
      <c r="J187" s="270"/>
      <c r="K187" s="318"/>
    </row>
    <row r="188" s="1" customFormat="1" ht="15" customHeight="1">
      <c r="B188" s="295"/>
      <c r="C188" s="270" t="s">
        <v>325</v>
      </c>
      <c r="D188" s="270"/>
      <c r="E188" s="270"/>
      <c r="F188" s="293" t="s">
        <v>247</v>
      </c>
      <c r="G188" s="270"/>
      <c r="H188" s="270" t="s">
        <v>326</v>
      </c>
      <c r="I188" s="270" t="s">
        <v>322</v>
      </c>
      <c r="J188" s="270"/>
      <c r="K188" s="318"/>
    </row>
    <row r="189" s="1" customFormat="1" ht="15" customHeight="1">
      <c r="B189" s="295"/>
      <c r="C189" s="331" t="s">
        <v>327</v>
      </c>
      <c r="D189" s="270"/>
      <c r="E189" s="270"/>
      <c r="F189" s="293" t="s">
        <v>247</v>
      </c>
      <c r="G189" s="270"/>
      <c r="H189" s="270" t="s">
        <v>328</v>
      </c>
      <c r="I189" s="270" t="s">
        <v>329</v>
      </c>
      <c r="J189" s="332" t="s">
        <v>330</v>
      </c>
      <c r="K189" s="318"/>
    </row>
    <row r="190" s="17" customFormat="1" ht="15" customHeight="1">
      <c r="B190" s="333"/>
      <c r="C190" s="334" t="s">
        <v>331</v>
      </c>
      <c r="D190" s="335"/>
      <c r="E190" s="335"/>
      <c r="F190" s="336" t="s">
        <v>247</v>
      </c>
      <c r="G190" s="335"/>
      <c r="H190" s="335" t="s">
        <v>332</v>
      </c>
      <c r="I190" s="335" t="s">
        <v>329</v>
      </c>
      <c r="J190" s="337" t="s">
        <v>330</v>
      </c>
      <c r="K190" s="338"/>
    </row>
    <row r="191" s="1" customFormat="1" ht="15" customHeight="1">
      <c r="B191" s="295"/>
      <c r="C191" s="331" t="s">
        <v>40</v>
      </c>
      <c r="D191" s="270"/>
      <c r="E191" s="270"/>
      <c r="F191" s="293" t="s">
        <v>241</v>
      </c>
      <c r="G191" s="270"/>
      <c r="H191" s="267" t="s">
        <v>333</v>
      </c>
      <c r="I191" s="270" t="s">
        <v>334</v>
      </c>
      <c r="J191" s="270"/>
      <c r="K191" s="318"/>
    </row>
    <row r="192" s="1" customFormat="1" ht="15" customHeight="1">
      <c r="B192" s="295"/>
      <c r="C192" s="331" t="s">
        <v>335</v>
      </c>
      <c r="D192" s="270"/>
      <c r="E192" s="270"/>
      <c r="F192" s="293" t="s">
        <v>241</v>
      </c>
      <c r="G192" s="270"/>
      <c r="H192" s="270" t="s">
        <v>336</v>
      </c>
      <c r="I192" s="270" t="s">
        <v>276</v>
      </c>
      <c r="J192" s="270"/>
      <c r="K192" s="318"/>
    </row>
    <row r="193" s="1" customFormat="1" ht="15" customHeight="1">
      <c r="B193" s="295"/>
      <c r="C193" s="331" t="s">
        <v>337</v>
      </c>
      <c r="D193" s="270"/>
      <c r="E193" s="270"/>
      <c r="F193" s="293" t="s">
        <v>241</v>
      </c>
      <c r="G193" s="270"/>
      <c r="H193" s="270" t="s">
        <v>338</v>
      </c>
      <c r="I193" s="270" t="s">
        <v>276</v>
      </c>
      <c r="J193" s="270"/>
      <c r="K193" s="318"/>
    </row>
    <row r="194" s="1" customFormat="1" ht="15" customHeight="1">
      <c r="B194" s="295"/>
      <c r="C194" s="331" t="s">
        <v>339</v>
      </c>
      <c r="D194" s="270"/>
      <c r="E194" s="270"/>
      <c r="F194" s="293" t="s">
        <v>247</v>
      </c>
      <c r="G194" s="270"/>
      <c r="H194" s="270" t="s">
        <v>340</v>
      </c>
      <c r="I194" s="270" t="s">
        <v>276</v>
      </c>
      <c r="J194" s="270"/>
      <c r="K194" s="318"/>
    </row>
    <row r="195" s="1" customFormat="1" ht="15" customHeight="1">
      <c r="B195" s="324"/>
      <c r="C195" s="339"/>
      <c r="D195" s="304"/>
      <c r="E195" s="304"/>
      <c r="F195" s="304"/>
      <c r="G195" s="304"/>
      <c r="H195" s="304"/>
      <c r="I195" s="304"/>
      <c r="J195" s="304"/>
      <c r="K195" s="325"/>
    </row>
    <row r="196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="1" customFormat="1" ht="18.75" customHeight="1">
      <c r="B197" s="306"/>
      <c r="C197" s="316"/>
      <c r="D197" s="316"/>
      <c r="E197" s="316"/>
      <c r="F197" s="326"/>
      <c r="G197" s="316"/>
      <c r="H197" s="316"/>
      <c r="I197" s="316"/>
      <c r="J197" s="316"/>
      <c r="K197" s="306"/>
    </row>
    <row r="198" s="1" customFormat="1" ht="18.75" customHeight="1">
      <c r="B198" s="278"/>
      <c r="C198" s="278"/>
      <c r="D198" s="278"/>
      <c r="E198" s="278"/>
      <c r="F198" s="278"/>
      <c r="G198" s="278"/>
      <c r="H198" s="278"/>
      <c r="I198" s="278"/>
      <c r="J198" s="278"/>
      <c r="K198" s="278"/>
    </row>
    <row r="199" s="1" customFormat="1" ht="13.5">
      <c r="B199" s="257"/>
      <c r="C199" s="258"/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1">
      <c r="B200" s="260"/>
      <c r="C200" s="261" t="s">
        <v>341</v>
      </c>
      <c r="D200" s="261"/>
      <c r="E200" s="261"/>
      <c r="F200" s="261"/>
      <c r="G200" s="261"/>
      <c r="H200" s="261"/>
      <c r="I200" s="261"/>
      <c r="J200" s="261"/>
      <c r="K200" s="262"/>
    </row>
    <row r="201" s="1" customFormat="1" ht="25.5" customHeight="1">
      <c r="B201" s="260"/>
      <c r="C201" s="340" t="s">
        <v>342</v>
      </c>
      <c r="D201" s="340"/>
      <c r="E201" s="340"/>
      <c r="F201" s="340" t="s">
        <v>343</v>
      </c>
      <c r="G201" s="341"/>
      <c r="H201" s="340" t="s">
        <v>344</v>
      </c>
      <c r="I201" s="340"/>
      <c r="J201" s="340"/>
      <c r="K201" s="262"/>
    </row>
    <row r="202" s="1" customFormat="1" ht="5.25" customHeight="1">
      <c r="B202" s="295"/>
      <c r="C202" s="290"/>
      <c r="D202" s="290"/>
      <c r="E202" s="290"/>
      <c r="F202" s="290"/>
      <c r="G202" s="316"/>
      <c r="H202" s="290"/>
      <c r="I202" s="290"/>
      <c r="J202" s="290"/>
      <c r="K202" s="318"/>
    </row>
    <row r="203" s="1" customFormat="1" ht="15" customHeight="1">
      <c r="B203" s="295"/>
      <c r="C203" s="270" t="s">
        <v>334</v>
      </c>
      <c r="D203" s="270"/>
      <c r="E203" s="270"/>
      <c r="F203" s="293" t="s">
        <v>41</v>
      </c>
      <c r="G203" s="270"/>
      <c r="H203" s="270" t="s">
        <v>345</v>
      </c>
      <c r="I203" s="270"/>
      <c r="J203" s="270"/>
      <c r="K203" s="318"/>
    </row>
    <row r="204" s="1" customFormat="1" ht="15" customHeight="1">
      <c r="B204" s="295"/>
      <c r="C204" s="270"/>
      <c r="D204" s="270"/>
      <c r="E204" s="270"/>
      <c r="F204" s="293" t="s">
        <v>42</v>
      </c>
      <c r="G204" s="270"/>
      <c r="H204" s="270" t="s">
        <v>346</v>
      </c>
      <c r="I204" s="270"/>
      <c r="J204" s="270"/>
      <c r="K204" s="318"/>
    </row>
    <row r="205" s="1" customFormat="1" ht="15" customHeight="1">
      <c r="B205" s="295"/>
      <c r="C205" s="270"/>
      <c r="D205" s="270"/>
      <c r="E205" s="270"/>
      <c r="F205" s="293" t="s">
        <v>45</v>
      </c>
      <c r="G205" s="270"/>
      <c r="H205" s="270" t="s">
        <v>347</v>
      </c>
      <c r="I205" s="270"/>
      <c r="J205" s="270"/>
      <c r="K205" s="318"/>
    </row>
    <row r="206" s="1" customFormat="1" ht="15" customHeight="1">
      <c r="B206" s="295"/>
      <c r="C206" s="270"/>
      <c r="D206" s="270"/>
      <c r="E206" s="270"/>
      <c r="F206" s="293" t="s">
        <v>43</v>
      </c>
      <c r="G206" s="270"/>
      <c r="H206" s="270" t="s">
        <v>348</v>
      </c>
      <c r="I206" s="270"/>
      <c r="J206" s="270"/>
      <c r="K206" s="318"/>
    </row>
    <row r="207" s="1" customFormat="1" ht="15" customHeight="1">
      <c r="B207" s="295"/>
      <c r="C207" s="270"/>
      <c r="D207" s="270"/>
      <c r="E207" s="270"/>
      <c r="F207" s="293" t="s">
        <v>44</v>
      </c>
      <c r="G207" s="270"/>
      <c r="H207" s="270" t="s">
        <v>349</v>
      </c>
      <c r="I207" s="270"/>
      <c r="J207" s="270"/>
      <c r="K207" s="318"/>
    </row>
    <row r="208" s="1" customFormat="1" ht="15" customHeight="1">
      <c r="B208" s="295"/>
      <c r="C208" s="270"/>
      <c r="D208" s="270"/>
      <c r="E208" s="270"/>
      <c r="F208" s="293"/>
      <c r="G208" s="270"/>
      <c r="H208" s="270"/>
      <c r="I208" s="270"/>
      <c r="J208" s="270"/>
      <c r="K208" s="318"/>
    </row>
    <row r="209" s="1" customFormat="1" ht="15" customHeight="1">
      <c r="B209" s="295"/>
      <c r="C209" s="270" t="s">
        <v>288</v>
      </c>
      <c r="D209" s="270"/>
      <c r="E209" s="270"/>
      <c r="F209" s="293" t="s">
        <v>74</v>
      </c>
      <c r="G209" s="270"/>
      <c r="H209" s="270" t="s">
        <v>350</v>
      </c>
      <c r="I209" s="270"/>
      <c r="J209" s="270"/>
      <c r="K209" s="318"/>
    </row>
    <row r="210" s="1" customFormat="1" ht="15" customHeight="1">
      <c r="B210" s="295"/>
      <c r="C210" s="270"/>
      <c r="D210" s="270"/>
      <c r="E210" s="270"/>
      <c r="F210" s="293" t="s">
        <v>183</v>
      </c>
      <c r="G210" s="270"/>
      <c r="H210" s="270" t="s">
        <v>184</v>
      </c>
      <c r="I210" s="270"/>
      <c r="J210" s="270"/>
      <c r="K210" s="318"/>
    </row>
    <row r="211" s="1" customFormat="1" ht="15" customHeight="1">
      <c r="B211" s="295"/>
      <c r="C211" s="270"/>
      <c r="D211" s="270"/>
      <c r="E211" s="270"/>
      <c r="F211" s="293" t="s">
        <v>181</v>
      </c>
      <c r="G211" s="270"/>
      <c r="H211" s="270" t="s">
        <v>351</v>
      </c>
      <c r="I211" s="270"/>
      <c r="J211" s="270"/>
      <c r="K211" s="318"/>
    </row>
    <row r="212" s="1" customFormat="1" ht="15" customHeight="1">
      <c r="B212" s="342"/>
      <c r="C212" s="270"/>
      <c r="D212" s="270"/>
      <c r="E212" s="270"/>
      <c r="F212" s="293" t="s">
        <v>185</v>
      </c>
      <c r="G212" s="331"/>
      <c r="H212" s="322" t="s">
        <v>186</v>
      </c>
      <c r="I212" s="322"/>
      <c r="J212" s="322"/>
      <c r="K212" s="343"/>
    </row>
    <row r="213" s="1" customFormat="1" ht="15" customHeight="1">
      <c r="B213" s="342"/>
      <c r="C213" s="270"/>
      <c r="D213" s="270"/>
      <c r="E213" s="270"/>
      <c r="F213" s="293" t="s">
        <v>187</v>
      </c>
      <c r="G213" s="331"/>
      <c r="H213" s="322" t="s">
        <v>352</v>
      </c>
      <c r="I213" s="322"/>
      <c r="J213" s="322"/>
      <c r="K213" s="343"/>
    </row>
    <row r="214" s="1" customFormat="1" ht="15" customHeight="1">
      <c r="B214" s="342"/>
      <c r="C214" s="270"/>
      <c r="D214" s="270"/>
      <c r="E214" s="270"/>
      <c r="F214" s="293"/>
      <c r="G214" s="331"/>
      <c r="H214" s="322"/>
      <c r="I214" s="322"/>
      <c r="J214" s="322"/>
      <c r="K214" s="343"/>
    </row>
    <row r="215" s="1" customFormat="1" ht="15" customHeight="1">
      <c r="B215" s="342"/>
      <c r="C215" s="270" t="s">
        <v>312</v>
      </c>
      <c r="D215" s="270"/>
      <c r="E215" s="270"/>
      <c r="F215" s="293">
        <v>1</v>
      </c>
      <c r="G215" s="331"/>
      <c r="H215" s="322" t="s">
        <v>353</v>
      </c>
      <c r="I215" s="322"/>
      <c r="J215" s="322"/>
      <c r="K215" s="343"/>
    </row>
    <row r="216" s="1" customFormat="1" ht="15" customHeight="1">
      <c r="B216" s="342"/>
      <c r="C216" s="270"/>
      <c r="D216" s="270"/>
      <c r="E216" s="270"/>
      <c r="F216" s="293">
        <v>2</v>
      </c>
      <c r="G216" s="331"/>
      <c r="H216" s="322" t="s">
        <v>354</v>
      </c>
      <c r="I216" s="322"/>
      <c r="J216" s="322"/>
      <c r="K216" s="343"/>
    </row>
    <row r="217" s="1" customFormat="1" ht="15" customHeight="1">
      <c r="B217" s="342"/>
      <c r="C217" s="270"/>
      <c r="D217" s="270"/>
      <c r="E217" s="270"/>
      <c r="F217" s="293">
        <v>3</v>
      </c>
      <c r="G217" s="331"/>
      <c r="H217" s="322" t="s">
        <v>355</v>
      </c>
      <c r="I217" s="322"/>
      <c r="J217" s="322"/>
      <c r="K217" s="343"/>
    </row>
    <row r="218" s="1" customFormat="1" ht="15" customHeight="1">
      <c r="B218" s="342"/>
      <c r="C218" s="270"/>
      <c r="D218" s="270"/>
      <c r="E218" s="270"/>
      <c r="F218" s="293">
        <v>4</v>
      </c>
      <c r="G218" s="331"/>
      <c r="H218" s="322" t="s">
        <v>356</v>
      </c>
      <c r="I218" s="322"/>
      <c r="J218" s="322"/>
      <c r="K218" s="343"/>
    </row>
    <row r="219" s="1" customFormat="1" ht="12.75" customHeight="1">
      <c r="B219" s="344"/>
      <c r="C219" s="345"/>
      <c r="D219" s="345"/>
      <c r="E219" s="345"/>
      <c r="F219" s="345"/>
      <c r="G219" s="345"/>
      <c r="H219" s="345"/>
      <c r="I219" s="345"/>
      <c r="J219" s="345"/>
      <c r="K219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Zeman Jakub, Ing.</dc:creator>
  <cp:lastModifiedBy>Zeman Jakub, Ing.</cp:lastModifiedBy>
  <dcterms:created xsi:type="dcterms:W3CDTF">2024-06-24T10:58:33Z</dcterms:created>
  <dcterms:modified xsi:type="dcterms:W3CDTF">2024-06-24T10:58:35Z</dcterms:modified>
</cp:coreProperties>
</file>